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ahcccs.sharepoint.com/sites/DHCM_CandP/Manuals/ACOM/307 ACOM (END DATE FOR 09-30-22)/"/>
    </mc:Choice>
  </mc:AlternateContent>
  <xr:revisionPtr revIDLastSave="11" documentId="13_ncr:1_{2FA2A84E-B80E-4E38-A988-A6D0759D1FCE}" xr6:coauthVersionLast="47" xr6:coauthVersionMax="47" xr10:uidLastSave="{0C463661-2787-4389-B3B5-2AC8AC8F0082}"/>
  <bookViews>
    <workbookView xWindow="28680" yWindow="-75" windowWidth="38640" windowHeight="21240" tabRatio="725" activeTab="1" xr2:uid="{00000000-000D-0000-FFFF-FFFF00000000}"/>
  </bookViews>
  <sheets>
    <sheet name="Attch C - ALL LOB Template" sheetId="61" r:id="rId1"/>
    <sheet name="Attch C - Example " sheetId="56" r:id="rId2"/>
  </sheets>
  <definedNames>
    <definedName name="CYE_Table" localSheetId="0">#REF!</definedName>
    <definedName name="CYE_Table" localSheetId="1">#REF!</definedName>
    <definedName name="CYE_Table">#REF!</definedName>
    <definedName name="pgm_chgs" localSheetId="0">#REF!</definedName>
    <definedName name="pgm_chgs" localSheetId="1">#REF!</definedName>
    <definedName name="pgm_chgs">#REF!</definedName>
    <definedName name="_xlnm.Print_Area" localSheetId="0">'Attch C - ALL LOB Template'!$B$2:$T$56</definedName>
    <definedName name="_xlnm.Print_Area" localSheetId="1">'Attch C - Example '!$A$1:$U$84</definedName>
    <definedName name="summary_w" localSheetId="0">#REF!</definedName>
    <definedName name="summary_w" localSheetId="1">#REF!</definedName>
    <definedName name="summary_w">#REF!</definedName>
    <definedName name="summary_wo" localSheetId="0">#REF!</definedName>
    <definedName name="summary_wo" localSheetId="1">#REF!</definedName>
    <definedName name="summary_w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0" i="56" l="1"/>
  <c r="Q49" i="56"/>
  <c r="Q48" i="56"/>
  <c r="Q47" i="56"/>
  <c r="Q46" i="56"/>
  <c r="Q45" i="56"/>
  <c r="Q44" i="56"/>
  <c r="Q43" i="56"/>
  <c r="Q42" i="56"/>
  <c r="P50" i="56"/>
  <c r="P49" i="56"/>
  <c r="P48" i="56"/>
  <c r="P47" i="56"/>
  <c r="P46" i="56"/>
  <c r="P45" i="56"/>
  <c r="P44" i="56"/>
  <c r="N21" i="56"/>
  <c r="N22" i="56"/>
  <c r="N23" i="56"/>
  <c r="N24" i="56"/>
  <c r="K21" i="56"/>
  <c r="K22" i="56"/>
  <c r="K23" i="56"/>
  <c r="K24" i="56"/>
  <c r="K25" i="56"/>
  <c r="K26" i="56"/>
  <c r="K27" i="56"/>
  <c r="K28" i="56"/>
  <c r="K29" i="56"/>
  <c r="K30" i="56"/>
  <c r="K31" i="56"/>
  <c r="K32" i="56"/>
  <c r="K33" i="56"/>
  <c r="P43" i="56"/>
  <c r="P42" i="56"/>
  <c r="M50" i="56"/>
  <c r="M49" i="56"/>
  <c r="M48" i="56"/>
  <c r="M47" i="56"/>
  <c r="M46" i="56"/>
  <c r="M45" i="56"/>
  <c r="M44" i="56"/>
  <c r="M43" i="56"/>
  <c r="M42" i="56"/>
  <c r="L50" i="56"/>
  <c r="L49" i="56"/>
  <c r="L48" i="56"/>
  <c r="L47" i="56"/>
  <c r="L46" i="56"/>
  <c r="L45" i="56"/>
  <c r="L44" i="56"/>
  <c r="L43" i="56"/>
  <c r="L42" i="56"/>
  <c r="J50" i="56"/>
  <c r="J49" i="56"/>
  <c r="J48" i="56"/>
  <c r="J47" i="56"/>
  <c r="J46" i="56"/>
  <c r="J45" i="56"/>
  <c r="J44" i="56"/>
  <c r="J43" i="56"/>
  <c r="J42" i="56"/>
  <c r="I50" i="56"/>
  <c r="I49" i="56"/>
  <c r="I48" i="56"/>
  <c r="I47" i="56"/>
  <c r="I46" i="56"/>
  <c r="I45" i="56"/>
  <c r="I44" i="56"/>
  <c r="I43" i="56"/>
  <c r="I42" i="56"/>
  <c r="O24" i="56" l="1"/>
  <c r="O21" i="56"/>
  <c r="O23" i="56"/>
  <c r="O22" i="56"/>
  <c r="Q50" i="61"/>
  <c r="P50" i="61"/>
  <c r="M50" i="61"/>
  <c r="L50" i="61"/>
  <c r="J50" i="61"/>
  <c r="I50" i="61"/>
  <c r="Q49" i="61"/>
  <c r="P49" i="61"/>
  <c r="M49" i="61"/>
  <c r="L49" i="61"/>
  <c r="J49" i="61"/>
  <c r="I49" i="61"/>
  <c r="Q48" i="61"/>
  <c r="P48" i="61"/>
  <c r="M48" i="61"/>
  <c r="L48" i="61"/>
  <c r="J48" i="61"/>
  <c r="I48" i="61"/>
  <c r="Q47" i="61"/>
  <c r="P47" i="61"/>
  <c r="M47" i="61"/>
  <c r="L47" i="61"/>
  <c r="J47" i="61"/>
  <c r="I47" i="61"/>
  <c r="Q46" i="61"/>
  <c r="P46" i="61"/>
  <c r="M46" i="61"/>
  <c r="L46" i="61"/>
  <c r="J46" i="61"/>
  <c r="I46" i="61"/>
  <c r="Q45" i="61"/>
  <c r="P45" i="61"/>
  <c r="M45" i="61"/>
  <c r="L45" i="61"/>
  <c r="J45" i="61"/>
  <c r="I45" i="61"/>
  <c r="Q44" i="61"/>
  <c r="P44" i="61"/>
  <c r="M44" i="61"/>
  <c r="L44" i="61"/>
  <c r="J44" i="61"/>
  <c r="I44" i="61"/>
  <c r="Q43" i="61"/>
  <c r="P43" i="61"/>
  <c r="M43" i="61"/>
  <c r="L43" i="61"/>
  <c r="J43" i="61"/>
  <c r="I43" i="61"/>
  <c r="Q42" i="61"/>
  <c r="P42" i="61"/>
  <c r="M42" i="61"/>
  <c r="L42" i="61"/>
  <c r="J42" i="61"/>
  <c r="I42" i="61"/>
  <c r="Q41" i="61"/>
  <c r="P41" i="61"/>
  <c r="M41" i="61"/>
  <c r="L41" i="61"/>
  <c r="J41" i="61"/>
  <c r="I41" i="61"/>
  <c r="R40" i="61"/>
  <c r="N40" i="61"/>
  <c r="K40" i="61"/>
  <c r="R39" i="61"/>
  <c r="N39" i="61"/>
  <c r="K39" i="61"/>
  <c r="R38" i="61"/>
  <c r="N38" i="61"/>
  <c r="K38" i="61"/>
  <c r="R37" i="61"/>
  <c r="N37" i="61"/>
  <c r="K37" i="61"/>
  <c r="R36" i="61"/>
  <c r="N36" i="61"/>
  <c r="K36" i="61"/>
  <c r="R35" i="61"/>
  <c r="N35" i="61"/>
  <c r="K35" i="61"/>
  <c r="R34" i="61"/>
  <c r="N34" i="61"/>
  <c r="K34" i="61"/>
  <c r="R33" i="61"/>
  <c r="N33" i="61"/>
  <c r="K33" i="61"/>
  <c r="R32" i="61"/>
  <c r="N32" i="61"/>
  <c r="K32" i="61"/>
  <c r="R31" i="61"/>
  <c r="N31" i="61"/>
  <c r="K31" i="61"/>
  <c r="R30" i="61"/>
  <c r="N30" i="61"/>
  <c r="K30" i="61"/>
  <c r="R29" i="61"/>
  <c r="N29" i="61"/>
  <c r="K29" i="61"/>
  <c r="R28" i="61"/>
  <c r="N28" i="61"/>
  <c r="K28" i="61"/>
  <c r="R27" i="61"/>
  <c r="N27" i="61"/>
  <c r="K27" i="61"/>
  <c r="R26" i="61"/>
  <c r="N26" i="61"/>
  <c r="K26" i="61"/>
  <c r="R25" i="61"/>
  <c r="N25" i="61"/>
  <c r="K25" i="61"/>
  <c r="R24" i="61"/>
  <c r="N24" i="61"/>
  <c r="K24" i="61"/>
  <c r="R23" i="61"/>
  <c r="N23" i="61"/>
  <c r="O23" i="61" s="1"/>
  <c r="K23" i="61"/>
  <c r="R22" i="61"/>
  <c r="N22" i="61"/>
  <c r="K22" i="61"/>
  <c r="R21" i="61"/>
  <c r="N21" i="61"/>
  <c r="K21" i="61"/>
  <c r="R20" i="61"/>
  <c r="N20" i="61"/>
  <c r="K20" i="61"/>
  <c r="R19" i="61"/>
  <c r="N19" i="61"/>
  <c r="K19" i="61"/>
  <c r="R18" i="61"/>
  <c r="N18" i="61"/>
  <c r="K18" i="61"/>
  <c r="R17" i="61"/>
  <c r="N17" i="61"/>
  <c r="K17" i="61"/>
  <c r="R16" i="61"/>
  <c r="N16" i="61"/>
  <c r="K16" i="61"/>
  <c r="R15" i="61"/>
  <c r="N15" i="61"/>
  <c r="O15" i="61" s="1"/>
  <c r="K15" i="61"/>
  <c r="R14" i="61"/>
  <c r="N14" i="61"/>
  <c r="K14" i="61"/>
  <c r="R13" i="61"/>
  <c r="N13" i="61"/>
  <c r="K13" i="61"/>
  <c r="R12" i="61"/>
  <c r="N12" i="61"/>
  <c r="K12" i="61"/>
  <c r="R11" i="61"/>
  <c r="N11" i="61"/>
  <c r="K11" i="61"/>
  <c r="R10" i="61"/>
  <c r="N10" i="61"/>
  <c r="K10" i="61"/>
  <c r="R9" i="61"/>
  <c r="N9" i="61"/>
  <c r="K9" i="61"/>
  <c r="R8" i="61"/>
  <c r="N8" i="61"/>
  <c r="K8" i="61"/>
  <c r="O37" i="61" l="1"/>
  <c r="O27" i="61"/>
  <c r="S27" i="61" s="1"/>
  <c r="O39" i="61"/>
  <c r="K45" i="61"/>
  <c r="O13" i="61"/>
  <c r="S13" i="61" s="1"/>
  <c r="O14" i="61"/>
  <c r="S14" i="61" s="1"/>
  <c r="O30" i="61"/>
  <c r="S30" i="61" s="1"/>
  <c r="K44" i="61"/>
  <c r="N45" i="61"/>
  <c r="R46" i="61"/>
  <c r="K48" i="61"/>
  <c r="R50" i="61"/>
  <c r="K43" i="61"/>
  <c r="N44" i="61"/>
  <c r="R45" i="61"/>
  <c r="K47" i="61"/>
  <c r="O21" i="61"/>
  <c r="S21" i="61" s="1"/>
  <c r="K50" i="61"/>
  <c r="O24" i="61"/>
  <c r="S24" i="61" s="1"/>
  <c r="O35" i="61"/>
  <c r="S35" i="61" s="1"/>
  <c r="O8" i="61"/>
  <c r="S8" i="61" s="1"/>
  <c r="O38" i="61"/>
  <c r="S38" i="61" s="1"/>
  <c r="K46" i="61"/>
  <c r="N47" i="61"/>
  <c r="O17" i="61"/>
  <c r="S17" i="61" s="1"/>
  <c r="O33" i="61"/>
  <c r="S33" i="61" s="1"/>
  <c r="K41" i="61"/>
  <c r="N42" i="61"/>
  <c r="K49" i="61"/>
  <c r="N50" i="61"/>
  <c r="N41" i="61"/>
  <c r="O12" i="61"/>
  <c r="O28" i="61"/>
  <c r="S28" i="61" s="1"/>
  <c r="O31" i="61"/>
  <c r="S31" i="61" s="1"/>
  <c r="O10" i="61"/>
  <c r="S10" i="61" s="1"/>
  <c r="O26" i="61"/>
  <c r="S26" i="61" s="1"/>
  <c r="O29" i="61"/>
  <c r="S29" i="61" s="1"/>
  <c r="R43" i="61"/>
  <c r="N46" i="61"/>
  <c r="R42" i="61"/>
  <c r="R47" i="61"/>
  <c r="O11" i="61"/>
  <c r="S11" i="61" s="1"/>
  <c r="O19" i="61"/>
  <c r="S19" i="61" s="1"/>
  <c r="S39" i="61"/>
  <c r="R41" i="61"/>
  <c r="S37" i="61"/>
  <c r="O40" i="61"/>
  <c r="S40" i="61" s="1"/>
  <c r="S12" i="61"/>
  <c r="O32" i="61"/>
  <c r="S32" i="61" s="1"/>
  <c r="N43" i="61"/>
  <c r="O43" i="61" s="1"/>
  <c r="R48" i="61"/>
  <c r="S23" i="61"/>
  <c r="R44" i="61"/>
  <c r="O9" i="61"/>
  <c r="S9" i="61" s="1"/>
  <c r="S15" i="61"/>
  <c r="O18" i="61"/>
  <c r="S18" i="61" s="1"/>
  <c r="O20" i="61"/>
  <c r="S20" i="61" s="1"/>
  <c r="O22" i="61"/>
  <c r="S22" i="61" s="1"/>
  <c r="N49" i="61"/>
  <c r="O16" i="61"/>
  <c r="S16" i="61" s="1"/>
  <c r="O25" i="61"/>
  <c r="S25" i="61" s="1"/>
  <c r="O34" i="61"/>
  <c r="S34" i="61" s="1"/>
  <c r="O36" i="61"/>
  <c r="S36" i="61" s="1"/>
  <c r="K42" i="61"/>
  <c r="N48" i="61"/>
  <c r="R49" i="61"/>
  <c r="K8" i="56"/>
  <c r="Q41" i="56"/>
  <c r="P41" i="56"/>
  <c r="M41" i="56"/>
  <c r="L41" i="56"/>
  <c r="J41" i="56"/>
  <c r="I41" i="56"/>
  <c r="R40" i="56"/>
  <c r="N40" i="56"/>
  <c r="K40" i="56"/>
  <c r="R39" i="56"/>
  <c r="N39" i="56"/>
  <c r="K39" i="56"/>
  <c r="R38" i="56"/>
  <c r="N38" i="56"/>
  <c r="K38" i="56"/>
  <c r="R37" i="56"/>
  <c r="N37" i="56"/>
  <c r="K37" i="56"/>
  <c r="R36" i="56"/>
  <c r="N36" i="56"/>
  <c r="K36" i="56"/>
  <c r="R35" i="56"/>
  <c r="N35" i="56"/>
  <c r="K35" i="56"/>
  <c r="R34" i="56"/>
  <c r="N34" i="56"/>
  <c r="K34" i="56"/>
  <c r="R33" i="56"/>
  <c r="N33" i="56"/>
  <c r="R32" i="56"/>
  <c r="N32" i="56"/>
  <c r="R31" i="56"/>
  <c r="N31" i="56"/>
  <c r="R30" i="56"/>
  <c r="N30" i="56"/>
  <c r="R29" i="56"/>
  <c r="N29" i="56"/>
  <c r="O29" i="56" s="1"/>
  <c r="R28" i="56"/>
  <c r="N28" i="56"/>
  <c r="O28" i="56" s="1"/>
  <c r="R27" i="56"/>
  <c r="N27" i="56"/>
  <c r="O27" i="56" s="1"/>
  <c r="R26" i="56"/>
  <c r="N26" i="56"/>
  <c r="O26" i="56" s="1"/>
  <c r="R25" i="56"/>
  <c r="N25" i="56"/>
  <c r="O25" i="56" s="1"/>
  <c r="R24" i="56"/>
  <c r="R20" i="56"/>
  <c r="N20" i="56"/>
  <c r="K20" i="56"/>
  <c r="R19" i="56"/>
  <c r="N19" i="56"/>
  <c r="K19" i="56"/>
  <c r="R18" i="56"/>
  <c r="N18" i="56"/>
  <c r="K18" i="56"/>
  <c r="R17" i="56"/>
  <c r="N17" i="56"/>
  <c r="K17" i="56"/>
  <c r="R16" i="56"/>
  <c r="N16" i="56"/>
  <c r="K16" i="56"/>
  <c r="R15" i="56"/>
  <c r="N15" i="56"/>
  <c r="K15" i="56"/>
  <c r="R14" i="56"/>
  <c r="N14" i="56"/>
  <c r="K14" i="56"/>
  <c r="R13" i="56"/>
  <c r="N13" i="56"/>
  <c r="K13" i="56"/>
  <c r="R12" i="56"/>
  <c r="N12" i="56"/>
  <c r="K12" i="56"/>
  <c r="R11" i="56"/>
  <c r="N11" i="56"/>
  <c r="K11" i="56"/>
  <c r="R10" i="56"/>
  <c r="N10" i="56"/>
  <c r="K10" i="56"/>
  <c r="R9" i="56"/>
  <c r="N9" i="56"/>
  <c r="K9" i="56"/>
  <c r="R8" i="56"/>
  <c r="N8" i="56"/>
  <c r="S42" i="61" l="1"/>
  <c r="S50" i="61"/>
  <c r="S49" i="61"/>
  <c r="S44" i="61"/>
  <c r="S45" i="61"/>
  <c r="O42" i="61"/>
  <c r="O47" i="61"/>
  <c r="O45" i="61"/>
  <c r="O41" i="61"/>
  <c r="S46" i="61"/>
  <c r="O46" i="61"/>
  <c r="O44" i="61"/>
  <c r="O50" i="61"/>
  <c r="O48" i="61"/>
  <c r="O49" i="61"/>
  <c r="S43" i="61"/>
  <c r="S47" i="61"/>
  <c r="S41" i="61"/>
  <c r="N45" i="56"/>
  <c r="K48" i="56"/>
  <c r="S31" i="56"/>
  <c r="S39" i="56"/>
  <c r="N49" i="56"/>
  <c r="O32" i="56"/>
  <c r="O40" i="56"/>
  <c r="S48" i="61"/>
  <c r="O12" i="56"/>
  <c r="S25" i="56"/>
  <c r="S10" i="56"/>
  <c r="S24" i="56"/>
  <c r="N42" i="56"/>
  <c r="N46" i="56"/>
  <c r="N50" i="56"/>
  <c r="S26" i="56"/>
  <c r="O14" i="56"/>
  <c r="O9" i="56"/>
  <c r="S20" i="56"/>
  <c r="S38" i="56"/>
  <c r="S8" i="56"/>
  <c r="O16" i="56"/>
  <c r="O36" i="56"/>
  <c r="S16" i="56"/>
  <c r="O19" i="56"/>
  <c r="N41" i="56"/>
  <c r="K44" i="56"/>
  <c r="S9" i="56"/>
  <c r="S34" i="56"/>
  <c r="O37" i="56"/>
  <c r="K43" i="56"/>
  <c r="N48" i="56"/>
  <c r="S32" i="56"/>
  <c r="S15" i="56"/>
  <c r="O30" i="56"/>
  <c r="S40" i="56"/>
  <c r="K42" i="56"/>
  <c r="K46" i="56"/>
  <c r="N47" i="56"/>
  <c r="K50" i="56"/>
  <c r="S19" i="56"/>
  <c r="S37" i="56"/>
  <c r="K45" i="56"/>
  <c r="O17" i="56"/>
  <c r="O33" i="56"/>
  <c r="S35" i="56"/>
  <c r="O8" i="56"/>
  <c r="O35" i="56"/>
  <c r="S12" i="56"/>
  <c r="O15" i="56"/>
  <c r="S28" i="56"/>
  <c r="O31" i="56"/>
  <c r="K49" i="56"/>
  <c r="O13" i="56"/>
  <c r="O34" i="56"/>
  <c r="N44" i="56"/>
  <c r="O18" i="56"/>
  <c r="S18" i="56"/>
  <c r="S36" i="56"/>
  <c r="N43" i="56"/>
  <c r="K47" i="56"/>
  <c r="S11" i="56"/>
  <c r="S27" i="56"/>
  <c r="O39" i="56"/>
  <c r="K41" i="56"/>
  <c r="R49" i="56"/>
  <c r="R45" i="56"/>
  <c r="R41" i="56"/>
  <c r="R44" i="56"/>
  <c r="R42" i="56"/>
  <c r="R47" i="56"/>
  <c r="R46" i="56"/>
  <c r="R43" i="56"/>
  <c r="R50" i="56"/>
  <c r="R48" i="56"/>
  <c r="O11" i="56"/>
  <c r="S13" i="56"/>
  <c r="S17" i="56"/>
  <c r="O20" i="56"/>
  <c r="S30" i="56"/>
  <c r="O10" i="56"/>
  <c r="S14" i="56"/>
  <c r="S29" i="56"/>
  <c r="S33" i="56"/>
  <c r="O38" i="56"/>
  <c r="S41" i="56" l="1"/>
  <c r="O41" i="56"/>
  <c r="O47" i="56"/>
  <c r="S42" i="56"/>
  <c r="O48" i="56"/>
  <c r="S45" i="56"/>
  <c r="O45" i="56"/>
  <c r="O49" i="56"/>
  <c r="S49" i="56"/>
  <c r="O42" i="56"/>
  <c r="O50" i="56"/>
  <c r="S44" i="56"/>
  <c r="S46" i="56"/>
  <c r="O46" i="56"/>
  <c r="S50" i="56"/>
  <c r="O44" i="56"/>
  <c r="S48" i="56"/>
  <c r="S47" i="56"/>
  <c r="O43" i="56"/>
  <c r="S43" i="56"/>
</calcChain>
</file>

<file path=xl/sharedStrings.xml><?xml version="1.0" encoding="utf-8"?>
<sst xmlns="http://schemas.openxmlformats.org/spreadsheetml/2006/main" count="176" uniqueCount="81">
  <si>
    <t>Contractor Name:</t>
  </si>
  <si>
    <t>Contract Year:</t>
  </si>
  <si>
    <t>= user input</t>
  </si>
  <si>
    <t>10/1/202X - 9/30/202Y</t>
  </si>
  <si>
    <t>Dr. Jones</t>
  </si>
  <si>
    <t>Dr. Smith</t>
  </si>
  <si>
    <t>Dr. Johnson</t>
  </si>
  <si>
    <t>Equality Health</t>
  </si>
  <si>
    <t>PCP</t>
  </si>
  <si>
    <t xml:space="preserve">Grand Total </t>
  </si>
  <si>
    <t>PCP-TI</t>
  </si>
  <si>
    <t>PCP Provider Group Type</t>
  </si>
  <si>
    <t>PCP-TI Provider Group Type</t>
  </si>
  <si>
    <t>Dental Provider Group Type</t>
  </si>
  <si>
    <t>Specialist Provider Group Type</t>
  </si>
  <si>
    <t>Other Provider Group Type</t>
  </si>
  <si>
    <t>Dr. Peterson</t>
  </si>
  <si>
    <t xml:space="preserve"> Prior  - Prior Prior Change</t>
  </si>
  <si>
    <t xml:space="preserve"> Current - Prior Change</t>
  </si>
  <si>
    <t>Instructions:</t>
  </si>
  <si>
    <t xml:space="preserve">1.  Enter MCO APM Contract ID - A unique ID associated with a specific APM contract.  Assigned by MCO with minimum 6, maximum 30 characters. MCOs should use same MCO APM Contract ID across all lines of business when using the same contract. </t>
  </si>
  <si>
    <t>NPS Provider Group Type</t>
  </si>
  <si>
    <t>BH Provider Group Type</t>
  </si>
  <si>
    <t>NF Provider Group Type</t>
  </si>
  <si>
    <t>HCBS Provider Group Type</t>
  </si>
  <si>
    <t>HCBS</t>
  </si>
  <si>
    <t>WC30</t>
  </si>
  <si>
    <t>WCV</t>
  </si>
  <si>
    <t>PPC</t>
  </si>
  <si>
    <t>FUH</t>
  </si>
  <si>
    <t>BCS</t>
  </si>
  <si>
    <t>PM Steward</t>
  </si>
  <si>
    <t>PM Full Name</t>
  </si>
  <si>
    <t>PM Acronym</t>
  </si>
  <si>
    <t>Chief Financial Officer of MCO</t>
  </si>
  <si>
    <t>Date</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</si>
  <si>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</si>
  <si>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2.  Enter a valid ID type assigned by AHCCCS to the Group/Organization.</t>
  </si>
  <si>
    <t>3.  Enter a MCO defined Group Name excluding special characters.</t>
  </si>
  <si>
    <r>
      <t>APM Contract ID</t>
    </r>
    <r>
      <rPr>
        <b/>
        <vertAlign val="superscript"/>
        <sz val="12"/>
        <rFont val="Times New Roman"/>
        <family val="1"/>
      </rPr>
      <t>1</t>
    </r>
  </si>
  <si>
    <r>
      <t>APM Reporting Group ID</t>
    </r>
    <r>
      <rPr>
        <b/>
        <vertAlign val="superscript"/>
        <sz val="12"/>
        <rFont val="Times New Roman"/>
        <family val="1"/>
      </rPr>
      <t>2</t>
    </r>
  </si>
  <si>
    <r>
      <t>APM Reporting Group Name</t>
    </r>
    <r>
      <rPr>
        <b/>
        <vertAlign val="superscript"/>
        <sz val="12"/>
        <rFont val="Times New Roman"/>
        <family val="1"/>
      </rPr>
      <t>3</t>
    </r>
  </si>
  <si>
    <t>NCQA</t>
  </si>
  <si>
    <t>Medication Management for People with Asthma</t>
  </si>
  <si>
    <t>MMA</t>
  </si>
  <si>
    <t>AZ Clinicians Network</t>
  </si>
  <si>
    <t>At Home Care</t>
  </si>
  <si>
    <t>Well Child Visits in the First 30 Months of Life - Well Child Visits in the First 15 Months (Rate 1)</t>
  </si>
  <si>
    <t>Y</t>
  </si>
  <si>
    <t>N</t>
  </si>
  <si>
    <t>Medicaid ACO</t>
  </si>
  <si>
    <t>Prenatal and Postpartum Care: Timeliness of Prenatal Care</t>
  </si>
  <si>
    <t>Breast Cancer Screening</t>
  </si>
  <si>
    <t>Follow-Up After Hospitalization  for Mental Illness - 7 Day</t>
  </si>
  <si>
    <t>Child and Adolescent Well Care Visit</t>
  </si>
  <si>
    <r>
      <t>Tax Identification Number (TIN)</t>
    </r>
    <r>
      <rPr>
        <b/>
        <vertAlign val="superscript"/>
        <sz val="12"/>
        <rFont val="Times New Roman"/>
        <family val="1"/>
      </rPr>
      <t>4</t>
    </r>
  </si>
  <si>
    <r>
      <t>Provider Group Type</t>
    </r>
    <r>
      <rPr>
        <b/>
        <vertAlign val="superscript"/>
        <sz val="12"/>
        <rFont val="Times New Roman"/>
        <family val="1"/>
      </rPr>
      <t>5</t>
    </r>
  </si>
  <si>
    <r>
      <t>Performance Measure (PM)</t>
    </r>
    <r>
      <rPr>
        <b/>
        <vertAlign val="superscript"/>
        <sz val="12"/>
        <rFont val="Times New Roman"/>
        <family val="1"/>
      </rPr>
      <t>6</t>
    </r>
  </si>
  <si>
    <r>
      <t>ACOM 306 PM Indicator</t>
    </r>
    <r>
      <rPr>
        <b/>
        <vertAlign val="superscript"/>
        <sz val="12"/>
        <rFont val="Times New Roman"/>
        <family val="1"/>
      </rPr>
      <t>7</t>
    </r>
  </si>
  <si>
    <t xml:space="preserve">6. Enter the performance measure for the Performance Based Payment.  Provide the Measure Steward, Formal Performance Measure Name, and Acronym in the table below. Enter the acronym column H. For internal measures created by the MCO, enter "Internal" in PM Steward, the internal name for the performance measure in "PM Full Name" and  a numeric number (i.e. 1, 2, 3, etc.) in "PM Acronym." This will ensure internal measures are not coded under the same acronym as a NCQA-HEDIS, CMS, or other national stewards' performance measures. Only one performance measure per row. </t>
  </si>
  <si>
    <t>7. Enter "Y" if the performance measure is/was an ACOM 306 measure during the three-year reporting period. Enter "N" if the performance measure is not an ACOM 306 measure.</t>
  </si>
  <si>
    <r>
      <t>Prior Prior CY Demoninator</t>
    </r>
    <r>
      <rPr>
        <b/>
        <vertAlign val="superscript"/>
        <sz val="12"/>
        <rFont val="Times New Roman"/>
        <family val="1"/>
      </rPr>
      <t>9</t>
    </r>
  </si>
  <si>
    <t>Prior Prior CY Rate</t>
  </si>
  <si>
    <r>
      <t>Prior CY Numerator</t>
    </r>
    <r>
      <rPr>
        <b/>
        <vertAlign val="superscript"/>
        <sz val="12"/>
        <rFont val="Times New Roman"/>
        <family val="1"/>
      </rPr>
      <t>10</t>
    </r>
  </si>
  <si>
    <r>
      <t>Prior CY  Demoninator</t>
    </r>
    <r>
      <rPr>
        <b/>
        <vertAlign val="superscript"/>
        <sz val="12"/>
        <rFont val="Times New Roman"/>
        <family val="1"/>
      </rPr>
      <t>11</t>
    </r>
  </si>
  <si>
    <t>Prior CY Rate</t>
  </si>
  <si>
    <r>
      <t xml:space="preserve"> Current CY Numerator</t>
    </r>
    <r>
      <rPr>
        <b/>
        <vertAlign val="superscript"/>
        <sz val="12"/>
        <rFont val="Times New Roman"/>
        <family val="1"/>
      </rPr>
      <t>12</t>
    </r>
  </si>
  <si>
    <r>
      <t>Current CY Demoninator</t>
    </r>
    <r>
      <rPr>
        <b/>
        <vertAlign val="superscript"/>
        <sz val="12"/>
        <rFont val="Times New Roman"/>
        <family val="1"/>
      </rPr>
      <t>13</t>
    </r>
  </si>
  <si>
    <t>Current CY Rate</t>
  </si>
  <si>
    <t>5.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</si>
  <si>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4. Enter the Tax Identification Number.</t>
  </si>
  <si>
    <t>4. Enter the Tax Identification Number,</t>
  </si>
  <si>
    <r>
      <t>Prior Prior Calendar Year (CY) Numerator</t>
    </r>
    <r>
      <rPr>
        <b/>
        <vertAlign val="superscript"/>
        <sz val="12"/>
        <rFont val="Times New Roman"/>
        <family val="1"/>
      </rPr>
      <t>8</t>
    </r>
  </si>
  <si>
    <t>8. Enter the numerator for the performance measure for the Prior Prior CY (e.g. for CY 21, the MCO should report CY 18 results).</t>
  </si>
  <si>
    <t>11. Enter the  denominator for the performance measure for the Current CY (e.g. for CY 21, the MCO should report CY 20 results).</t>
  </si>
  <si>
    <t>12. Enter the numerator for the performance measure for the  Current  CY (e.g. for CY 21, the MCO should report CY 20 results).</t>
  </si>
  <si>
    <t>11. Enter the denominator for the performance measure for the Prior CY (e.g. for CY 21, the MCO should report CY 19 results).</t>
  </si>
  <si>
    <t>10. Enter the numerator for the performance measure for the Prior CY (e.g. for CY 21, the MCO should report CY 19 results).</t>
  </si>
  <si>
    <t>9. Enter the denominator for the performance measure for the Prior Prior CY (e.g. for CY 21, the MCO should report CY 18 results).</t>
  </si>
  <si>
    <t>5.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</si>
  <si>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Both executed copy and Excel template must be submitted to AHCCCS Division of Health Care Management - VBP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</si>
</sst>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25">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sz val="10"/>
      <name val="Arial"/>
      <family val="2"/>
    </font>
    <font>
      <sz val="10"/>
      <name val="Arial"/>
      <family val="2"/>
    </font>
    <font>
      <b/>
      <vertAlign val="superscript"/>
      <sz val="12"/>
      <name val="Times New Roman"/>
      <family val="1"/>
    </font>
    <font>
      <sz val="12"/>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44" fontId="22" fillId="0" borderId="0" applyFont="0" applyFill="0" applyBorder="0" applyAlignment="0" applyProtection="0"/>
  </cellStyleXfs>
  <cellXfs count="134">
    <xf numFmtId="0" fontId="0" fillId="0" borderId="0" xfId="0"/>
    <xf numFmtId="0" fontId="19" fillId="0" borderId="0" xfId="0" applyFont="1"/>
    <xf numFmtId="0" fontId="20" fillId="0" borderId="0" xfId="0" applyFont="1" applyAlignment="1">
      <alignment horizontal="center"/>
    </xf>
    <xf numFmtId="0" fontId="20" fillId="0" borderId="0" xfId="0" applyFont="1"/>
    <xf numFmtId="0" fontId="20" fillId="0" borderId="0" xfId="0" applyFont="1" applyAlignment="1">
      <alignment horizontal="center" wrapText="1"/>
    </xf>
    <xf numFmtId="0" fontId="20" fillId="0" borderId="0" xfId="0" applyFont="1" applyAlignment="1">
      <alignment vertical="center" wrapText="1"/>
    </xf>
    <xf numFmtId="0" fontId="20" fillId="25" borderId="0" xfId="0" applyFont="1" applyFill="1" applyAlignment="1">
      <alignment horizontal="center"/>
    </xf>
    <xf numFmtId="44" fontId="20" fillId="0" borderId="0" xfId="49" applyFont="1" applyAlignment="1">
      <alignment vertical="center" wrapText="1"/>
    </xf>
    <xf numFmtId="0" fontId="20" fillId="25" borderId="40" xfId="0" applyFont="1" applyFill="1" applyBorder="1" applyAlignment="1">
      <alignment horizontal="center"/>
    </xf>
    <xf numFmtId="0" fontId="20" fillId="0" borderId="10" xfId="0" applyFont="1" applyBorder="1" applyAlignment="1">
      <alignment horizontal="center"/>
    </xf>
    <xf numFmtId="0" fontId="19" fillId="0" borderId="10" xfId="0" applyFont="1" applyBorder="1"/>
    <xf numFmtId="0" fontId="20" fillId="0" borderId="10" xfId="0" applyFont="1" applyBorder="1"/>
    <xf numFmtId="0" fontId="20" fillId="25" borderId="0" xfId="0" applyFont="1" applyFill="1"/>
    <xf numFmtId="0" fontId="19" fillId="0" borderId="10" xfId="42" applyFont="1" applyBorder="1"/>
    <xf numFmtId="0" fontId="20" fillId="24" borderId="0" xfId="42" applyFont="1" applyFill="1" applyAlignment="1">
      <alignment horizontal="center"/>
    </xf>
    <xf numFmtId="0" fontId="20" fillId="0" borderId="0" xfId="42" quotePrefix="1" applyFont="1" applyAlignment="1">
      <alignment horizont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25" borderId="15"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4" fillId="26" borderId="22" xfId="0" applyFont="1" applyFill="1" applyBorder="1"/>
    <xf numFmtId="165" fontId="19" fillId="0" borderId="22" xfId="48" applyNumberFormat="1" applyFont="1" applyBorder="1"/>
    <xf numFmtId="164" fontId="19" fillId="0" borderId="22" xfId="47" applyNumberFormat="1" applyFont="1" applyBorder="1"/>
    <xf numFmtId="164" fontId="19" fillId="0" borderId="22" xfId="0" applyNumberFormat="1" applyFont="1" applyBorder="1"/>
    <xf numFmtId="164" fontId="19" fillId="25" borderId="23" xfId="47" applyNumberFormat="1" applyFont="1" applyFill="1" applyBorder="1"/>
    <xf numFmtId="0" fontId="24" fillId="0" borderId="0" xfId="0" applyFont="1"/>
    <xf numFmtId="0" fontId="24" fillId="26" borderId="14" xfId="0" applyFont="1" applyFill="1" applyBorder="1"/>
    <xf numFmtId="164" fontId="20" fillId="0" borderId="14" xfId="47" applyNumberFormat="1" applyFont="1" applyBorder="1" applyAlignment="1">
      <alignment horizontal="right"/>
    </xf>
    <xf numFmtId="164" fontId="20" fillId="25" borderId="15" xfId="47" applyNumberFormat="1" applyFont="1" applyFill="1" applyBorder="1"/>
    <xf numFmtId="0" fontId="24" fillId="26" borderId="11" xfId="0" applyFont="1" applyFill="1" applyBorder="1" applyAlignment="1">
      <alignment horizontal="center"/>
    </xf>
    <xf numFmtId="164" fontId="20" fillId="0" borderId="11" xfId="47" applyNumberFormat="1" applyFont="1" applyBorder="1" applyAlignment="1">
      <alignment horizontal="right"/>
    </xf>
    <xf numFmtId="164" fontId="20" fillId="25" borderId="25" xfId="47" applyNumberFormat="1" applyFont="1" applyFill="1" applyBorder="1" applyAlignment="1">
      <alignment horizontal="right"/>
    </xf>
    <xf numFmtId="0" fontId="24" fillId="0" borderId="0" xfId="0" applyFont="1" applyAlignment="1">
      <alignment horizontal="center"/>
    </xf>
    <xf numFmtId="0" fontId="24" fillId="26" borderId="11" xfId="0" applyFont="1" applyFill="1" applyBorder="1"/>
    <xf numFmtId="164" fontId="20" fillId="25" borderId="25" xfId="47" applyNumberFormat="1" applyFont="1" applyFill="1" applyBorder="1"/>
    <xf numFmtId="1" fontId="20" fillId="0" borderId="11" xfId="48" applyNumberFormat="1" applyFont="1" applyBorder="1" applyAlignment="1">
      <alignment horizontal="right"/>
    </xf>
    <xf numFmtId="1" fontId="20" fillId="0" borderId="11" xfId="48" applyNumberFormat="1" applyFont="1" applyFill="1" applyBorder="1" applyAlignment="1">
      <alignment horizontal="right"/>
    </xf>
    <xf numFmtId="0" fontId="20" fillId="0" borderId="36" xfId="0" applyFont="1" applyBorder="1" applyAlignment="1">
      <alignment horizontal="left"/>
    </xf>
    <xf numFmtId="0" fontId="20" fillId="0" borderId="32" xfId="0" applyFont="1" applyBorder="1" applyAlignment="1">
      <alignment horizontal="left" wrapText="1"/>
    </xf>
    <xf numFmtId="0" fontId="24" fillId="26" borderId="21" xfId="0" applyFont="1" applyFill="1" applyBorder="1"/>
    <xf numFmtId="0" fontId="24" fillId="26" borderId="17" xfId="0" applyFont="1" applyFill="1" applyBorder="1"/>
    <xf numFmtId="1" fontId="20" fillId="0" borderId="17" xfId="48" applyNumberFormat="1" applyFont="1" applyBorder="1" applyAlignment="1">
      <alignment horizontal="right"/>
    </xf>
    <xf numFmtId="1" fontId="20" fillId="0" borderId="17" xfId="48" applyNumberFormat="1" applyFont="1" applyFill="1" applyBorder="1" applyAlignment="1">
      <alignment horizontal="right"/>
    </xf>
    <xf numFmtId="164" fontId="20" fillId="0" borderId="17" xfId="47" applyNumberFormat="1" applyFont="1" applyBorder="1" applyAlignment="1">
      <alignment horizontal="right"/>
    </xf>
    <xf numFmtId="164" fontId="20" fillId="25" borderId="24" xfId="47" applyNumberFormat="1" applyFont="1" applyFill="1" applyBorder="1"/>
    <xf numFmtId="0" fontId="20" fillId="0" borderId="39" xfId="0" applyFont="1" applyBorder="1" applyAlignment="1">
      <alignment horizontal="left"/>
    </xf>
    <xf numFmtId="0" fontId="20" fillId="0" borderId="0" xfId="0" applyFont="1" applyAlignment="1">
      <alignment horizontal="left"/>
    </xf>
    <xf numFmtId="164" fontId="20" fillId="0" borderId="0" xfId="47" applyNumberFormat="1" applyFont="1" applyFill="1" applyBorder="1"/>
    <xf numFmtId="164" fontId="24" fillId="0" borderId="40" xfId="47" applyNumberFormat="1" applyFont="1" applyFill="1" applyBorder="1"/>
    <xf numFmtId="0" fontId="20" fillId="0" borderId="39" xfId="0" applyFont="1" applyBorder="1"/>
    <xf numFmtId="0" fontId="20" fillId="0" borderId="40" xfId="0" applyFont="1" applyBorder="1" applyAlignment="1">
      <alignment horizontal="center"/>
    </xf>
    <xf numFmtId="0" fontId="19" fillId="0" borderId="39" xfId="0" applyFont="1" applyBorder="1" applyAlignment="1">
      <alignment horizontal="center"/>
    </xf>
    <xf numFmtId="0" fontId="20" fillId="25" borderId="32" xfId="0" applyFont="1" applyFill="1" applyBorder="1" applyAlignment="1">
      <alignment horizontal="center"/>
    </xf>
    <xf numFmtId="0" fontId="20" fillId="0" borderId="39" xfId="42" applyFont="1" applyBorder="1" applyAlignment="1">
      <alignment horizontal="left" vertical="top"/>
    </xf>
    <xf numFmtId="0" fontId="20" fillId="0" borderId="0" xfId="42" applyFont="1" applyAlignment="1">
      <alignment horizontal="center"/>
    </xf>
    <xf numFmtId="0" fontId="20" fillId="0" borderId="0" xfId="42" applyFont="1"/>
    <xf numFmtId="0" fontId="19" fillId="0" borderId="0" xfId="0" applyFont="1" applyAlignment="1">
      <alignment horizontal="center"/>
    </xf>
    <xf numFmtId="0" fontId="19" fillId="25" borderId="0" xfId="0" applyFont="1" applyFill="1" applyAlignment="1">
      <alignment horizontal="center"/>
    </xf>
    <xf numFmtId="1" fontId="20" fillId="0" borderId="14" xfId="48" applyNumberFormat="1" applyFont="1" applyBorder="1" applyAlignment="1">
      <alignment horizontal="right"/>
    </xf>
    <xf numFmtId="1" fontId="20" fillId="0" borderId="14" xfId="47" applyNumberFormat="1" applyFont="1" applyBorder="1" applyAlignment="1">
      <alignment horizontal="right"/>
    </xf>
    <xf numFmtId="1" fontId="20" fillId="0" borderId="11" xfId="47" applyNumberFormat="1" applyFont="1" applyBorder="1" applyAlignment="1">
      <alignment horizontal="right"/>
    </xf>
    <xf numFmtId="44" fontId="20" fillId="24" borderId="18" xfId="49" applyFont="1" applyFill="1" applyBorder="1" applyAlignment="1">
      <alignment horizontal="center" vertical="center" wrapText="1"/>
    </xf>
    <xf numFmtId="44" fontId="20" fillId="24" borderId="12" xfId="49" applyFont="1" applyFill="1" applyBorder="1" applyAlignment="1">
      <alignment horizontal="center" vertical="center" wrapText="1"/>
    </xf>
    <xf numFmtId="44" fontId="20" fillId="25" borderId="12" xfId="49" applyFont="1" applyFill="1" applyBorder="1" applyAlignment="1">
      <alignment horizontal="center" vertical="center" wrapText="1"/>
    </xf>
    <xf numFmtId="44" fontId="20" fillId="25" borderId="19" xfId="49" applyFont="1" applyFill="1" applyBorder="1" applyAlignment="1">
      <alignment horizontal="center" vertical="center" wrapText="1"/>
    </xf>
    <xf numFmtId="44" fontId="20" fillId="24" borderId="16" xfId="49" applyFont="1" applyFill="1" applyBorder="1" applyAlignment="1">
      <alignment horizontal="center" vertical="center" wrapText="1"/>
    </xf>
    <xf numFmtId="44" fontId="20" fillId="24" borderId="11" xfId="49" applyFont="1" applyFill="1" applyBorder="1" applyAlignment="1">
      <alignment horizontal="center" vertical="center" wrapText="1"/>
    </xf>
    <xf numFmtId="0" fontId="20" fillId="0" borderId="42" xfId="0" applyFont="1" applyBorder="1" applyAlignment="1">
      <alignment horizontal="left"/>
    </xf>
    <xf numFmtId="0" fontId="20" fillId="0" borderId="38" xfId="0" applyFont="1" applyBorder="1" applyAlignment="1">
      <alignment horizontal="left"/>
    </xf>
    <xf numFmtId="0" fontId="20" fillId="0" borderId="38" xfId="0" applyFont="1" applyBorder="1"/>
    <xf numFmtId="164" fontId="20" fillId="0" borderId="38" xfId="47" applyNumberFormat="1" applyFont="1" applyFill="1" applyBorder="1"/>
    <xf numFmtId="164" fontId="24" fillId="0" borderId="38" xfId="47" applyNumberFormat="1" applyFont="1" applyFill="1" applyBorder="1"/>
    <xf numFmtId="0" fontId="24" fillId="0" borderId="40" xfId="0" applyFont="1" applyBorder="1"/>
    <xf numFmtId="0" fontId="20" fillId="24" borderId="11" xfId="42" applyFont="1" applyFill="1" applyBorder="1" applyAlignment="1">
      <alignment horizontal="center" vertical="top" wrapText="1"/>
    </xf>
    <xf numFmtId="0" fontId="20" fillId="24" borderId="11" xfId="0" applyFont="1" applyFill="1" applyBorder="1" applyAlignment="1">
      <alignment vertical="center" wrapText="1"/>
    </xf>
    <xf numFmtId="164" fontId="20" fillId="0" borderId="11" xfId="47" applyNumberFormat="1" applyFont="1" applyFill="1" applyBorder="1" applyAlignment="1">
      <alignment horizontal="center" vertical="center" wrapText="1"/>
    </xf>
    <xf numFmtId="0" fontId="20" fillId="0" borderId="11" xfId="0" applyFont="1" applyBorder="1" applyAlignment="1">
      <alignment vertical="center" wrapText="1"/>
    </xf>
    <xf numFmtId="0" fontId="20" fillId="0" borderId="25" xfId="0" applyFont="1" applyBorder="1" applyAlignment="1">
      <alignment vertical="center" wrapText="1"/>
    </xf>
    <xf numFmtId="164" fontId="20" fillId="0" borderId="25" xfId="47" applyNumberFormat="1" applyFont="1" applyFill="1" applyBorder="1" applyAlignment="1">
      <alignment horizontal="center" vertical="center" wrapText="1"/>
    </xf>
    <xf numFmtId="0" fontId="20" fillId="24" borderId="43"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4" fillId="26" borderId="46" xfId="0" applyFont="1" applyFill="1" applyBorder="1"/>
    <xf numFmtId="165" fontId="19" fillId="0" borderId="46" xfId="48" applyNumberFormat="1" applyFont="1" applyBorder="1"/>
    <xf numFmtId="164" fontId="19" fillId="0" borderId="46" xfId="47" applyNumberFormat="1" applyFont="1" applyBorder="1"/>
    <xf numFmtId="164" fontId="19" fillId="0" borderId="46" xfId="0" applyNumberFormat="1" applyFont="1" applyBorder="1"/>
    <xf numFmtId="164" fontId="19" fillId="25" borderId="47" xfId="47" applyNumberFormat="1" applyFont="1" applyFill="1" applyBorder="1"/>
    <xf numFmtId="164" fontId="20" fillId="25" borderId="11" xfId="47" applyNumberFormat="1" applyFont="1" applyFill="1" applyBorder="1" applyAlignment="1">
      <alignment horizontal="center" vertical="center" wrapText="1"/>
    </xf>
    <xf numFmtId="164" fontId="20" fillId="25" borderId="25" xfId="47" applyNumberFormat="1" applyFont="1" applyFill="1" applyBorder="1" applyAlignment="1">
      <alignment horizontal="center" vertical="center" wrapText="1"/>
    </xf>
    <xf numFmtId="164" fontId="20" fillId="25" borderId="17" xfId="47" applyNumberFormat="1" applyFont="1" applyFill="1" applyBorder="1" applyAlignment="1">
      <alignment horizontal="center" vertical="center" wrapText="1"/>
    </xf>
    <xf numFmtId="9" fontId="20" fillId="25" borderId="17" xfId="47" applyFont="1" applyFill="1" applyBorder="1" applyAlignment="1">
      <alignment horizontal="center" vertical="center" wrapText="1"/>
    </xf>
    <xf numFmtId="164" fontId="20" fillId="25" borderId="24" xfId="47" applyNumberFormat="1" applyFont="1" applyFill="1" applyBorder="1" applyAlignment="1">
      <alignment horizontal="center" vertical="center" wrapText="1"/>
    </xf>
    <xf numFmtId="0" fontId="20" fillId="0" borderId="38" xfId="0" applyFont="1" applyBorder="1" applyAlignment="1">
      <alignment horizontal="center"/>
    </xf>
    <xf numFmtId="0" fontId="19" fillId="0" borderId="11" xfId="0" applyFont="1" applyBorder="1" applyAlignment="1">
      <alignment horizontal="center"/>
    </xf>
    <xf numFmtId="0" fontId="20" fillId="24" borderId="11" xfId="0" applyFont="1" applyFill="1" applyBorder="1" applyAlignment="1">
      <alignment horizontal="center"/>
    </xf>
    <xf numFmtId="0" fontId="20" fillId="24" borderId="0" xfId="0" applyFont="1" applyFill="1" applyAlignment="1">
      <alignment horizontal="center"/>
    </xf>
    <xf numFmtId="164" fontId="24" fillId="0" borderId="0" xfId="47" applyNumberFormat="1" applyFont="1" applyFill="1" applyBorder="1"/>
    <xf numFmtId="0" fontId="20" fillId="0" borderId="0" xfId="42" applyFont="1" applyAlignment="1">
      <alignment horizontal="left" vertical="top"/>
    </xf>
    <xf numFmtId="0" fontId="20" fillId="24" borderId="0" xfId="42" applyFont="1" applyFill="1" applyAlignment="1">
      <alignment horizontal="center" vertical="top" wrapText="1"/>
    </xf>
    <xf numFmtId="0" fontId="20" fillId="0" borderId="39" xfId="0" applyFont="1" applyBorder="1" applyAlignment="1">
      <alignment horizontal="left"/>
    </xf>
    <xf numFmtId="0" fontId="20" fillId="0" borderId="0" xfId="0" applyFont="1" applyAlignment="1">
      <alignment horizontal="left"/>
    </xf>
    <xf numFmtId="0" fontId="20" fillId="0" borderId="30" xfId="0" applyFont="1" applyBorder="1" applyAlignment="1">
      <alignment horizontal="left" wrapText="1"/>
    </xf>
    <xf numFmtId="0" fontId="20" fillId="0" borderId="27" xfId="0" applyFont="1" applyBorder="1" applyAlignment="1">
      <alignment horizontal="left" wrapText="1"/>
    </xf>
    <xf numFmtId="0" fontId="19" fillId="0" borderId="31" xfId="0" applyFont="1" applyBorder="1" applyAlignment="1">
      <alignment horizontal="left"/>
    </xf>
    <xf numFmtId="0" fontId="19" fillId="0" borderId="28" xfId="0" applyFont="1" applyBorder="1" applyAlignment="1">
      <alignment horizontal="left"/>
    </xf>
    <xf numFmtId="0" fontId="20" fillId="0" borderId="29" xfId="0" applyFont="1" applyBorder="1" applyAlignment="1">
      <alignment horizontal="left" wrapText="1"/>
    </xf>
    <xf numFmtId="0" fontId="20" fillId="0" borderId="26" xfId="0" applyFont="1" applyBorder="1" applyAlignment="1">
      <alignment horizontal="left" wrapText="1"/>
    </xf>
    <xf numFmtId="0" fontId="20" fillId="0" borderId="33" xfId="0" applyFont="1" applyBorder="1" applyAlignment="1">
      <alignment horizontal="left" wrapText="1"/>
    </xf>
    <xf numFmtId="0" fontId="20" fillId="0" borderId="34" xfId="0" applyFont="1" applyBorder="1" applyAlignment="1">
      <alignment horizontal="left" wrapText="1"/>
    </xf>
    <xf numFmtId="0" fontId="20" fillId="24" borderId="11" xfId="0" applyFont="1" applyFill="1" applyBorder="1" applyAlignment="1">
      <alignment horizontal="center"/>
    </xf>
    <xf numFmtId="0" fontId="19" fillId="0" borderId="37" xfId="0" applyFont="1" applyBorder="1" applyAlignment="1">
      <alignment horizontal="left" wrapText="1"/>
    </xf>
    <xf numFmtId="0" fontId="19" fillId="0" borderId="38" xfId="0" applyFont="1" applyBorder="1" applyAlignment="1">
      <alignment horizontal="left" wrapText="1"/>
    </xf>
    <xf numFmtId="0" fontId="19" fillId="0" borderId="32" xfId="0" applyFont="1" applyBorder="1" applyAlignment="1">
      <alignment horizontal="left" wrapText="1"/>
    </xf>
    <xf numFmtId="0" fontId="20" fillId="0" borderId="38" xfId="0" applyFont="1" applyBorder="1" applyAlignment="1">
      <alignment horizontal="center"/>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0" fillId="0" borderId="39" xfId="0" applyFont="1" applyBorder="1" applyAlignment="1">
      <alignment horizontal="left" vertical="top" wrapText="1"/>
    </xf>
    <xf numFmtId="0" fontId="20" fillId="0" borderId="0" xfId="0" applyFont="1" applyAlignment="1">
      <alignment horizontal="left" vertical="top" wrapText="1"/>
    </xf>
    <xf numFmtId="0" fontId="20" fillId="0" borderId="40" xfId="0" applyFont="1" applyBorder="1" applyAlignment="1">
      <alignment horizontal="left" vertical="top" wrapText="1"/>
    </xf>
    <xf numFmtId="0" fontId="19" fillId="0" borderId="11" xfId="0" applyFont="1" applyBorder="1" applyAlignment="1">
      <alignment horizontal="center"/>
    </xf>
    <xf numFmtId="0" fontId="20" fillId="24" borderId="35" xfId="42" applyFont="1" applyFill="1" applyBorder="1" applyAlignment="1">
      <alignment horizontal="center" vertical="top" wrapText="1"/>
    </xf>
    <xf numFmtId="0" fontId="20" fillId="24" borderId="41" xfId="42" applyFont="1" applyFill="1" applyBorder="1" applyAlignment="1">
      <alignment horizontal="center" vertical="top" wrapText="1"/>
    </xf>
    <xf numFmtId="0" fontId="20" fillId="24" borderId="34" xfId="42" applyFont="1" applyFill="1" applyBorder="1" applyAlignment="1">
      <alignment horizontal="center" vertical="top" wrapText="1"/>
    </xf>
    <xf numFmtId="0" fontId="20" fillId="24" borderId="11" xfId="0" applyFont="1" applyFill="1" applyBorder="1" applyAlignment="1">
      <alignment horizontal="center" wrapText="1"/>
    </xf>
    <xf numFmtId="0" fontId="19" fillId="0" borderId="44" xfId="0" applyFont="1" applyBorder="1" applyAlignment="1">
      <alignment horizontal="left"/>
    </xf>
    <xf numFmtId="0" fontId="19" fillId="0" borderId="45" xfId="0" applyFont="1" applyBorder="1" applyAlignment="1">
      <alignment horizontal="left"/>
    </xf>
    <xf numFmtId="0" fontId="19" fillId="0" borderId="0" xfId="0" applyFont="1" applyAlignment="1">
      <alignment horizontal="center"/>
    </xf>
    <xf numFmtId="0" fontId="20" fillId="24" borderId="0" xfId="42" applyFont="1" applyFill="1" applyAlignment="1">
      <alignment horizontal="center" vertical="top" wrapText="1"/>
    </xf>
    <xf numFmtId="0" fontId="20" fillId="24" borderId="0" xfId="0" applyFont="1" applyFill="1" applyAlignment="1">
      <alignment horizontal="center" wrapText="1"/>
    </xf>
    <xf numFmtId="0" fontId="20" fillId="24" borderId="0" xfId="0" applyFont="1" applyFill="1" applyAlignment="1">
      <alignment horizontal="center"/>
    </xf>
    <xf numFmtId="0" fontId="19" fillId="0" borderId="0" xfId="0" applyFont="1" applyAlignment="1">
      <alignment horizontal="left" wrapText="1"/>
    </xf>
    <xf numFmtId="0" fontId="19" fillId="0" borderId="38" xfId="0" applyFont="1" applyBorder="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8" builtinId="3"/>
    <cellStyle name="Comma 2" xfId="43" xr:uid="{00000000-0005-0000-0000-00001B000000}"/>
    <cellStyle name="Currency" xfId="49" builtinId="4"/>
    <cellStyle name="Currency 2" xfId="46" xr:uid="{00000000-0005-0000-0000-00001D000000}"/>
    <cellStyle name="Currency 3" xfId="45" xr:uid="{00000000-0005-0000-0000-00001E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9000000}"/>
    <cellStyle name="Note" xfId="37" builtinId="10" customBuiltin="1"/>
    <cellStyle name="Output" xfId="38" builtinId="21" customBuiltin="1"/>
    <cellStyle name="Percent" xfId="47" builtinId="5"/>
    <cellStyle name="Percent 2" xfId="44" xr:uid="{00000000-0005-0000-0000-00002D000000}"/>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2323-AC82-41F8-B911-3F70888D96B3}">
  <sheetPr>
    <pageSetUpPr fitToPage="1"/>
  </sheetPr>
  <dimension ref="A1:U84"/>
  <sheetViews>
    <sheetView showGridLines="0" view="pageLayout" topLeftCell="A47" zoomScale="90" zoomScaleNormal="70" zoomScaleSheetLayoutView="70" zoomScalePageLayoutView="90" workbookViewId="0">
      <selection activeCell="L66" sqref="L66"/>
    </sheetView>
  </sheetViews>
  <sheetFormatPr defaultColWidth="8.7265625" defaultRowHeight="15.5"/>
  <cols>
    <col min="1" max="1" width="1.81640625" style="3" customWidth="1"/>
    <col min="2" max="2" width="17.81640625" style="2" customWidth="1"/>
    <col min="3" max="3" width="21.7265625" style="2" customWidth="1"/>
    <col min="4" max="4" width="36" style="2" customWidth="1"/>
    <col min="5" max="5" width="19.81640625" style="2" customWidth="1"/>
    <col min="6" max="6" width="19.7265625" style="2" customWidth="1"/>
    <col min="7" max="7" width="18.453125" style="2" customWidth="1"/>
    <col min="8" max="9" width="18.81640625" style="2" customWidth="1"/>
    <col min="10" max="10" width="17.7265625" style="2" customWidth="1"/>
    <col min="11" max="11" width="17" style="2" customWidth="1"/>
    <col min="12" max="12" width="13.26953125" style="2" customWidth="1"/>
    <col min="13" max="13" width="15.1796875" style="2" customWidth="1"/>
    <col min="14" max="14" width="17.7265625" style="2" customWidth="1"/>
    <col min="15" max="16" width="13.1796875" style="2" customWidth="1"/>
    <col min="17" max="17" width="20.453125" style="2" customWidth="1"/>
    <col min="18" max="18" width="16.54296875" style="2" customWidth="1"/>
    <col min="19" max="19" width="12" style="2" customWidth="1"/>
    <col min="20" max="20" width="15.81640625" style="6" customWidth="1"/>
    <col min="21" max="21" width="15.81640625" style="3" customWidth="1"/>
    <col min="22" max="22" width="9.54296875" style="3" bestFit="1" customWidth="1"/>
    <col min="23" max="16384" width="8.7265625" style="3"/>
  </cols>
  <sheetData>
    <row r="1" spans="1:20">
      <c r="A1" s="1"/>
    </row>
    <row r="2" spans="1:20">
      <c r="A2" s="1"/>
      <c r="B2" s="1" t="s">
        <v>0</v>
      </c>
      <c r="C2" s="3"/>
      <c r="D2" s="10"/>
      <c r="E2" s="10"/>
      <c r="F2" s="10"/>
      <c r="G2" s="10"/>
      <c r="H2" s="10"/>
      <c r="I2" s="10"/>
      <c r="J2" s="10"/>
      <c r="K2" s="10"/>
      <c r="L2" s="10"/>
      <c r="M2" s="10"/>
      <c r="N2" s="10"/>
      <c r="O2" s="10"/>
      <c r="P2" s="10"/>
      <c r="Q2" s="10"/>
      <c r="R2" s="10"/>
      <c r="S2" s="11"/>
      <c r="T2" s="12"/>
    </row>
    <row r="3" spans="1:20">
      <c r="B3" s="1"/>
      <c r="C3" s="3"/>
      <c r="D3" s="1"/>
      <c r="E3" s="1"/>
      <c r="F3" s="1"/>
      <c r="G3" s="1"/>
      <c r="H3" s="1"/>
      <c r="I3" s="1"/>
      <c r="J3" s="1"/>
      <c r="K3" s="1"/>
      <c r="L3" s="1"/>
      <c r="M3" s="1"/>
      <c r="N3" s="1"/>
      <c r="O3" s="1"/>
      <c r="P3" s="1"/>
      <c r="Q3" s="1"/>
      <c r="R3" s="1"/>
      <c r="S3" s="3"/>
      <c r="T3" s="12"/>
    </row>
    <row r="4" spans="1:20">
      <c r="B4" s="1" t="s">
        <v>1</v>
      </c>
      <c r="C4" s="3"/>
      <c r="D4" s="13" t="s">
        <v>3</v>
      </c>
      <c r="E4" s="13"/>
      <c r="F4" s="13"/>
      <c r="G4" s="13"/>
      <c r="H4" s="10"/>
      <c r="I4" s="10"/>
      <c r="J4" s="10"/>
      <c r="K4" s="10"/>
      <c r="L4" s="10"/>
      <c r="M4" s="10"/>
      <c r="N4" s="10"/>
      <c r="O4" s="10"/>
      <c r="P4" s="10"/>
      <c r="Q4" s="10"/>
      <c r="R4" s="10"/>
      <c r="S4" s="11"/>
      <c r="T4" s="12"/>
    </row>
    <row r="5" spans="1:20">
      <c r="B5" s="1"/>
      <c r="C5" s="3"/>
      <c r="D5" s="1"/>
      <c r="E5" s="1"/>
      <c r="F5" s="1"/>
      <c r="G5" s="1"/>
      <c r="H5" s="1"/>
      <c r="I5" s="1"/>
      <c r="J5" s="1"/>
      <c r="K5" s="1"/>
      <c r="L5" s="1"/>
      <c r="M5" s="1"/>
      <c r="N5" s="1"/>
      <c r="O5" s="1"/>
      <c r="P5" s="1"/>
      <c r="Q5" s="1"/>
      <c r="R5" s="1"/>
      <c r="S5" s="3"/>
      <c r="T5" s="12"/>
    </row>
    <row r="6" spans="1:20" ht="16" thickBot="1">
      <c r="B6" s="14"/>
      <c r="C6" s="15" t="s">
        <v>2</v>
      </c>
    </row>
    <row r="7" spans="1:20" s="4" customFormat="1" ht="60" customHeight="1">
      <c r="B7" s="16" t="s">
        <v>39</v>
      </c>
      <c r="C7" s="17" t="s">
        <v>40</v>
      </c>
      <c r="D7" s="17" t="s">
        <v>41</v>
      </c>
      <c r="E7" s="17" t="s">
        <v>55</v>
      </c>
      <c r="F7" s="17" t="s">
        <v>56</v>
      </c>
      <c r="G7" s="17" t="s">
        <v>57</v>
      </c>
      <c r="H7" s="17" t="s">
        <v>58</v>
      </c>
      <c r="I7" s="17" t="s">
        <v>72</v>
      </c>
      <c r="J7" s="17" t="s">
        <v>61</v>
      </c>
      <c r="K7" s="17" t="s">
        <v>62</v>
      </c>
      <c r="L7" s="17" t="s">
        <v>63</v>
      </c>
      <c r="M7" s="17" t="s">
        <v>64</v>
      </c>
      <c r="N7" s="17" t="s">
        <v>65</v>
      </c>
      <c r="O7" s="17" t="s">
        <v>17</v>
      </c>
      <c r="P7" s="17" t="s">
        <v>66</v>
      </c>
      <c r="Q7" s="17" t="s">
        <v>67</v>
      </c>
      <c r="R7" s="17" t="s">
        <v>68</v>
      </c>
      <c r="S7" s="18" t="s">
        <v>18</v>
      </c>
    </row>
    <row r="8" spans="1:20" s="7" customFormat="1">
      <c r="B8" s="64"/>
      <c r="C8" s="65"/>
      <c r="D8" s="65"/>
      <c r="E8" s="65"/>
      <c r="F8" s="65"/>
      <c r="G8" s="65"/>
      <c r="H8" s="65"/>
      <c r="I8" s="65"/>
      <c r="J8" s="65"/>
      <c r="K8" s="66" t="str">
        <f>IFERROR(I8/J8,"")</f>
        <v/>
      </c>
      <c r="L8" s="65"/>
      <c r="M8" s="65"/>
      <c r="N8" s="66" t="str">
        <f>IFERROR(L8/M8,"")</f>
        <v/>
      </c>
      <c r="O8" s="66" t="str">
        <f>IFERROR(N8-K8,"")</f>
        <v/>
      </c>
      <c r="P8" s="65"/>
      <c r="Q8" s="65"/>
      <c r="R8" s="66" t="str">
        <f>IFERROR(P8/Q8,"")</f>
        <v/>
      </c>
      <c r="S8" s="67" t="str">
        <f>IFERROR(R8-O8,"")</f>
        <v/>
      </c>
    </row>
    <row r="9" spans="1:20" s="7" customFormat="1">
      <c r="B9" s="64"/>
      <c r="C9" s="65"/>
      <c r="D9" s="65"/>
      <c r="E9" s="65"/>
      <c r="F9" s="65"/>
      <c r="G9" s="65"/>
      <c r="H9" s="65"/>
      <c r="I9" s="65"/>
      <c r="J9" s="65"/>
      <c r="K9" s="66" t="str">
        <f t="shared" ref="K9:K40" si="0">IFERROR(I9/J9,"")</f>
        <v/>
      </c>
      <c r="L9" s="65"/>
      <c r="M9" s="65"/>
      <c r="N9" s="66" t="str">
        <f t="shared" ref="N9:N40" si="1">IFERROR(L9/M9,"")</f>
        <v/>
      </c>
      <c r="O9" s="66" t="str">
        <f t="shared" ref="O9:O40" si="2">IFERROR(N9-K9,"")</f>
        <v/>
      </c>
      <c r="P9" s="65"/>
      <c r="Q9" s="65"/>
      <c r="R9" s="66" t="str">
        <f t="shared" ref="R9:R40" si="3">IFERROR(P9/Q9,"")</f>
        <v/>
      </c>
      <c r="S9" s="67" t="str">
        <f t="shared" ref="S9:S40" si="4">IFERROR(R9-O9,"")</f>
        <v/>
      </c>
    </row>
    <row r="10" spans="1:20" s="7" customFormat="1">
      <c r="B10" s="64"/>
      <c r="C10" s="65"/>
      <c r="D10" s="65"/>
      <c r="E10" s="65"/>
      <c r="F10" s="65"/>
      <c r="G10" s="65"/>
      <c r="H10" s="65"/>
      <c r="I10" s="65"/>
      <c r="J10" s="65"/>
      <c r="K10" s="66" t="str">
        <f t="shared" si="0"/>
        <v/>
      </c>
      <c r="L10" s="65"/>
      <c r="M10" s="65"/>
      <c r="N10" s="66" t="str">
        <f t="shared" si="1"/>
        <v/>
      </c>
      <c r="O10" s="66" t="str">
        <f t="shared" si="2"/>
        <v/>
      </c>
      <c r="P10" s="65"/>
      <c r="Q10" s="65"/>
      <c r="R10" s="66" t="str">
        <f t="shared" si="3"/>
        <v/>
      </c>
      <c r="S10" s="67" t="str">
        <f t="shared" si="4"/>
        <v/>
      </c>
    </row>
    <row r="11" spans="1:20" s="7" customFormat="1">
      <c r="B11" s="64"/>
      <c r="C11" s="65"/>
      <c r="D11" s="65"/>
      <c r="E11" s="65"/>
      <c r="F11" s="65"/>
      <c r="G11" s="65"/>
      <c r="H11" s="65"/>
      <c r="I11" s="65"/>
      <c r="J11" s="65"/>
      <c r="K11" s="66" t="str">
        <f t="shared" si="0"/>
        <v/>
      </c>
      <c r="L11" s="65"/>
      <c r="M11" s="65"/>
      <c r="N11" s="66" t="str">
        <f t="shared" si="1"/>
        <v/>
      </c>
      <c r="O11" s="66" t="str">
        <f t="shared" si="2"/>
        <v/>
      </c>
      <c r="P11" s="65"/>
      <c r="Q11" s="65"/>
      <c r="R11" s="66" t="str">
        <f t="shared" si="3"/>
        <v/>
      </c>
      <c r="S11" s="67" t="str">
        <f t="shared" si="4"/>
        <v/>
      </c>
    </row>
    <row r="12" spans="1:20" s="7" customFormat="1">
      <c r="B12" s="64"/>
      <c r="C12" s="65"/>
      <c r="D12" s="65"/>
      <c r="E12" s="65"/>
      <c r="F12" s="65"/>
      <c r="G12" s="65"/>
      <c r="H12" s="65"/>
      <c r="I12" s="65"/>
      <c r="J12" s="65"/>
      <c r="K12" s="66" t="str">
        <f t="shared" si="0"/>
        <v/>
      </c>
      <c r="L12" s="65"/>
      <c r="M12" s="65"/>
      <c r="N12" s="66" t="str">
        <f t="shared" si="1"/>
        <v/>
      </c>
      <c r="O12" s="66" t="str">
        <f t="shared" si="2"/>
        <v/>
      </c>
      <c r="P12" s="65"/>
      <c r="Q12" s="65"/>
      <c r="R12" s="66" t="str">
        <f t="shared" si="3"/>
        <v/>
      </c>
      <c r="S12" s="67" t="str">
        <f t="shared" si="4"/>
        <v/>
      </c>
    </row>
    <row r="13" spans="1:20" s="7" customFormat="1">
      <c r="B13" s="64"/>
      <c r="C13" s="65"/>
      <c r="D13" s="65"/>
      <c r="E13" s="65"/>
      <c r="F13" s="65"/>
      <c r="G13" s="65"/>
      <c r="H13" s="65"/>
      <c r="I13" s="65"/>
      <c r="J13" s="65"/>
      <c r="K13" s="66" t="str">
        <f t="shared" si="0"/>
        <v/>
      </c>
      <c r="L13" s="65"/>
      <c r="M13" s="65"/>
      <c r="N13" s="66" t="str">
        <f t="shared" si="1"/>
        <v/>
      </c>
      <c r="O13" s="66" t="str">
        <f t="shared" si="2"/>
        <v/>
      </c>
      <c r="P13" s="65"/>
      <c r="Q13" s="65"/>
      <c r="R13" s="66" t="str">
        <f t="shared" si="3"/>
        <v/>
      </c>
      <c r="S13" s="67" t="str">
        <f t="shared" si="4"/>
        <v/>
      </c>
    </row>
    <row r="14" spans="1:20" s="7" customFormat="1">
      <c r="B14" s="64"/>
      <c r="C14" s="65"/>
      <c r="D14" s="65"/>
      <c r="E14" s="65"/>
      <c r="F14" s="65"/>
      <c r="G14" s="65"/>
      <c r="H14" s="65"/>
      <c r="I14" s="65"/>
      <c r="J14" s="65"/>
      <c r="K14" s="66" t="str">
        <f t="shared" si="0"/>
        <v/>
      </c>
      <c r="L14" s="65"/>
      <c r="M14" s="65"/>
      <c r="N14" s="66" t="str">
        <f t="shared" si="1"/>
        <v/>
      </c>
      <c r="O14" s="66" t="str">
        <f t="shared" si="2"/>
        <v/>
      </c>
      <c r="P14" s="65"/>
      <c r="Q14" s="65"/>
      <c r="R14" s="66" t="str">
        <f t="shared" si="3"/>
        <v/>
      </c>
      <c r="S14" s="67" t="str">
        <f t="shared" si="4"/>
        <v/>
      </c>
    </row>
    <row r="15" spans="1:20" s="7" customFormat="1">
      <c r="B15" s="64"/>
      <c r="C15" s="65"/>
      <c r="D15" s="65"/>
      <c r="E15" s="65"/>
      <c r="F15" s="65"/>
      <c r="G15" s="65"/>
      <c r="H15" s="65"/>
      <c r="I15" s="65"/>
      <c r="J15" s="65"/>
      <c r="K15" s="66" t="str">
        <f t="shared" si="0"/>
        <v/>
      </c>
      <c r="L15" s="65"/>
      <c r="M15" s="65"/>
      <c r="N15" s="66" t="str">
        <f t="shared" si="1"/>
        <v/>
      </c>
      <c r="O15" s="66" t="str">
        <f t="shared" si="2"/>
        <v/>
      </c>
      <c r="P15" s="65"/>
      <c r="Q15" s="65"/>
      <c r="R15" s="66" t="str">
        <f t="shared" si="3"/>
        <v/>
      </c>
      <c r="S15" s="67" t="str">
        <f t="shared" si="4"/>
        <v/>
      </c>
    </row>
    <row r="16" spans="1:20" s="7" customFormat="1">
      <c r="B16" s="64"/>
      <c r="C16" s="65"/>
      <c r="D16" s="65"/>
      <c r="E16" s="65"/>
      <c r="F16" s="65"/>
      <c r="G16" s="65"/>
      <c r="H16" s="65"/>
      <c r="I16" s="65"/>
      <c r="J16" s="65"/>
      <c r="K16" s="66" t="str">
        <f t="shared" si="0"/>
        <v/>
      </c>
      <c r="L16" s="65"/>
      <c r="M16" s="65"/>
      <c r="N16" s="66" t="str">
        <f t="shared" si="1"/>
        <v/>
      </c>
      <c r="O16" s="66" t="str">
        <f t="shared" si="2"/>
        <v/>
      </c>
      <c r="P16" s="65"/>
      <c r="Q16" s="65"/>
      <c r="R16" s="66" t="str">
        <f t="shared" si="3"/>
        <v/>
      </c>
      <c r="S16" s="67" t="str">
        <f t="shared" si="4"/>
        <v/>
      </c>
    </row>
    <row r="17" spans="2:19" s="7" customFormat="1">
      <c r="B17" s="64"/>
      <c r="C17" s="65"/>
      <c r="D17" s="65"/>
      <c r="E17" s="65"/>
      <c r="F17" s="65"/>
      <c r="G17" s="65"/>
      <c r="H17" s="65"/>
      <c r="I17" s="65"/>
      <c r="J17" s="65"/>
      <c r="K17" s="66" t="str">
        <f t="shared" si="0"/>
        <v/>
      </c>
      <c r="L17" s="65"/>
      <c r="M17" s="65"/>
      <c r="N17" s="66" t="str">
        <f t="shared" si="1"/>
        <v/>
      </c>
      <c r="O17" s="66" t="str">
        <f t="shared" si="2"/>
        <v/>
      </c>
      <c r="P17" s="65"/>
      <c r="Q17" s="65"/>
      <c r="R17" s="66" t="str">
        <f t="shared" si="3"/>
        <v/>
      </c>
      <c r="S17" s="67" t="str">
        <f t="shared" si="4"/>
        <v/>
      </c>
    </row>
    <row r="18" spans="2:19" s="7" customFormat="1">
      <c r="B18" s="64"/>
      <c r="C18" s="65"/>
      <c r="D18" s="65"/>
      <c r="E18" s="65"/>
      <c r="F18" s="65"/>
      <c r="G18" s="65"/>
      <c r="H18" s="65"/>
      <c r="I18" s="65"/>
      <c r="J18" s="65"/>
      <c r="K18" s="66" t="str">
        <f t="shared" si="0"/>
        <v/>
      </c>
      <c r="L18" s="65"/>
      <c r="M18" s="65"/>
      <c r="N18" s="66" t="str">
        <f t="shared" si="1"/>
        <v/>
      </c>
      <c r="O18" s="66" t="str">
        <f t="shared" si="2"/>
        <v/>
      </c>
      <c r="P18" s="65"/>
      <c r="Q18" s="65"/>
      <c r="R18" s="66" t="str">
        <f t="shared" si="3"/>
        <v/>
      </c>
      <c r="S18" s="67" t="str">
        <f t="shared" si="4"/>
        <v/>
      </c>
    </row>
    <row r="19" spans="2:19" s="7" customFormat="1">
      <c r="B19" s="64"/>
      <c r="C19" s="65"/>
      <c r="D19" s="65"/>
      <c r="E19" s="65"/>
      <c r="F19" s="65"/>
      <c r="G19" s="65"/>
      <c r="H19" s="65"/>
      <c r="I19" s="65"/>
      <c r="J19" s="65"/>
      <c r="K19" s="66" t="str">
        <f t="shared" si="0"/>
        <v/>
      </c>
      <c r="L19" s="65"/>
      <c r="M19" s="65"/>
      <c r="N19" s="66" t="str">
        <f t="shared" si="1"/>
        <v/>
      </c>
      <c r="O19" s="66" t="str">
        <f t="shared" si="2"/>
        <v/>
      </c>
      <c r="P19" s="65"/>
      <c r="Q19" s="65"/>
      <c r="R19" s="66" t="str">
        <f t="shared" si="3"/>
        <v/>
      </c>
      <c r="S19" s="67" t="str">
        <f t="shared" si="4"/>
        <v/>
      </c>
    </row>
    <row r="20" spans="2:19" s="7" customFormat="1">
      <c r="B20" s="64"/>
      <c r="C20" s="65"/>
      <c r="D20" s="65"/>
      <c r="E20" s="65"/>
      <c r="F20" s="65"/>
      <c r="G20" s="65"/>
      <c r="H20" s="65"/>
      <c r="I20" s="65"/>
      <c r="J20" s="65"/>
      <c r="K20" s="66" t="str">
        <f t="shared" si="0"/>
        <v/>
      </c>
      <c r="L20" s="65"/>
      <c r="M20" s="65"/>
      <c r="N20" s="66" t="str">
        <f t="shared" si="1"/>
        <v/>
      </c>
      <c r="O20" s="66" t="str">
        <f t="shared" si="2"/>
        <v/>
      </c>
      <c r="P20" s="65"/>
      <c r="Q20" s="65"/>
      <c r="R20" s="66" t="str">
        <f t="shared" si="3"/>
        <v/>
      </c>
      <c r="S20" s="67" t="str">
        <f t="shared" si="4"/>
        <v/>
      </c>
    </row>
    <row r="21" spans="2:19" s="7" customFormat="1">
      <c r="B21" s="68"/>
      <c r="C21" s="69"/>
      <c r="D21" s="69"/>
      <c r="E21" s="69"/>
      <c r="F21" s="69"/>
      <c r="G21" s="69"/>
      <c r="H21" s="69"/>
      <c r="I21" s="69"/>
      <c r="J21" s="69"/>
      <c r="K21" s="66" t="str">
        <f t="shared" si="0"/>
        <v/>
      </c>
      <c r="L21" s="69"/>
      <c r="M21" s="69"/>
      <c r="N21" s="66" t="str">
        <f t="shared" si="1"/>
        <v/>
      </c>
      <c r="O21" s="66" t="str">
        <f t="shared" si="2"/>
        <v/>
      </c>
      <c r="P21" s="69"/>
      <c r="Q21" s="69"/>
      <c r="R21" s="66" t="str">
        <f t="shared" si="3"/>
        <v/>
      </c>
      <c r="S21" s="67" t="str">
        <f t="shared" si="4"/>
        <v/>
      </c>
    </row>
    <row r="22" spans="2:19" s="7" customFormat="1">
      <c r="B22" s="68"/>
      <c r="C22" s="69"/>
      <c r="D22" s="69"/>
      <c r="E22" s="69"/>
      <c r="F22" s="69"/>
      <c r="G22" s="69"/>
      <c r="H22" s="69"/>
      <c r="I22" s="69"/>
      <c r="J22" s="69"/>
      <c r="K22" s="66" t="str">
        <f t="shared" si="0"/>
        <v/>
      </c>
      <c r="L22" s="69"/>
      <c r="M22" s="69"/>
      <c r="N22" s="66" t="str">
        <f t="shared" si="1"/>
        <v/>
      </c>
      <c r="O22" s="66" t="str">
        <f t="shared" si="2"/>
        <v/>
      </c>
      <c r="P22" s="69"/>
      <c r="Q22" s="69"/>
      <c r="R22" s="66" t="str">
        <f t="shared" si="3"/>
        <v/>
      </c>
      <c r="S22" s="67" t="str">
        <f t="shared" si="4"/>
        <v/>
      </c>
    </row>
    <row r="23" spans="2:19" s="7" customFormat="1">
      <c r="B23" s="68"/>
      <c r="C23" s="69"/>
      <c r="D23" s="69"/>
      <c r="E23" s="69"/>
      <c r="F23" s="69"/>
      <c r="G23" s="69"/>
      <c r="H23" s="69"/>
      <c r="I23" s="69"/>
      <c r="J23" s="69"/>
      <c r="K23" s="66" t="str">
        <f t="shared" si="0"/>
        <v/>
      </c>
      <c r="L23" s="69"/>
      <c r="M23" s="69"/>
      <c r="N23" s="66" t="str">
        <f t="shared" si="1"/>
        <v/>
      </c>
      <c r="O23" s="66" t="str">
        <f t="shared" si="2"/>
        <v/>
      </c>
      <c r="P23" s="69"/>
      <c r="Q23" s="69"/>
      <c r="R23" s="66" t="str">
        <f t="shared" si="3"/>
        <v/>
      </c>
      <c r="S23" s="67" t="str">
        <f t="shared" si="4"/>
        <v/>
      </c>
    </row>
    <row r="24" spans="2:19" s="7" customFormat="1">
      <c r="B24" s="68"/>
      <c r="C24" s="69"/>
      <c r="D24" s="69"/>
      <c r="E24" s="69"/>
      <c r="F24" s="69"/>
      <c r="G24" s="69"/>
      <c r="H24" s="69"/>
      <c r="I24" s="69"/>
      <c r="J24" s="69"/>
      <c r="K24" s="66" t="str">
        <f t="shared" si="0"/>
        <v/>
      </c>
      <c r="L24" s="69"/>
      <c r="M24" s="69"/>
      <c r="N24" s="66" t="str">
        <f t="shared" si="1"/>
        <v/>
      </c>
      <c r="O24" s="66" t="str">
        <f t="shared" si="2"/>
        <v/>
      </c>
      <c r="P24" s="69"/>
      <c r="Q24" s="69"/>
      <c r="R24" s="66" t="str">
        <f t="shared" si="3"/>
        <v/>
      </c>
      <c r="S24" s="67" t="str">
        <f t="shared" si="4"/>
        <v/>
      </c>
    </row>
    <row r="25" spans="2:19" s="7" customFormat="1">
      <c r="B25" s="68"/>
      <c r="C25" s="69"/>
      <c r="D25" s="69"/>
      <c r="E25" s="69"/>
      <c r="F25" s="69"/>
      <c r="G25" s="69"/>
      <c r="H25" s="69"/>
      <c r="I25" s="69"/>
      <c r="J25" s="69"/>
      <c r="K25" s="66" t="str">
        <f t="shared" si="0"/>
        <v/>
      </c>
      <c r="L25" s="69"/>
      <c r="M25" s="69"/>
      <c r="N25" s="66" t="str">
        <f t="shared" si="1"/>
        <v/>
      </c>
      <c r="O25" s="66" t="str">
        <f t="shared" si="2"/>
        <v/>
      </c>
      <c r="P25" s="69"/>
      <c r="Q25" s="69"/>
      <c r="R25" s="66" t="str">
        <f t="shared" si="3"/>
        <v/>
      </c>
      <c r="S25" s="67" t="str">
        <f t="shared" si="4"/>
        <v/>
      </c>
    </row>
    <row r="26" spans="2:19" s="7" customFormat="1">
      <c r="B26" s="68"/>
      <c r="C26" s="69"/>
      <c r="D26" s="69"/>
      <c r="E26" s="69"/>
      <c r="F26" s="69"/>
      <c r="G26" s="69"/>
      <c r="H26" s="69"/>
      <c r="I26" s="69"/>
      <c r="J26" s="69"/>
      <c r="K26" s="66" t="str">
        <f t="shared" si="0"/>
        <v/>
      </c>
      <c r="L26" s="69"/>
      <c r="M26" s="69"/>
      <c r="N26" s="66" t="str">
        <f t="shared" si="1"/>
        <v/>
      </c>
      <c r="O26" s="66" t="str">
        <f t="shared" si="2"/>
        <v/>
      </c>
      <c r="P26" s="69"/>
      <c r="Q26" s="69"/>
      <c r="R26" s="66" t="str">
        <f t="shared" si="3"/>
        <v/>
      </c>
      <c r="S26" s="67" t="str">
        <f t="shared" si="4"/>
        <v/>
      </c>
    </row>
    <row r="27" spans="2:19" s="7" customFormat="1">
      <c r="B27" s="68"/>
      <c r="C27" s="69"/>
      <c r="D27" s="69"/>
      <c r="E27" s="69"/>
      <c r="F27" s="69"/>
      <c r="G27" s="69"/>
      <c r="H27" s="69"/>
      <c r="I27" s="69"/>
      <c r="J27" s="69"/>
      <c r="K27" s="66" t="str">
        <f t="shared" si="0"/>
        <v/>
      </c>
      <c r="L27" s="69"/>
      <c r="M27" s="69"/>
      <c r="N27" s="66" t="str">
        <f t="shared" si="1"/>
        <v/>
      </c>
      <c r="O27" s="66" t="str">
        <f t="shared" si="2"/>
        <v/>
      </c>
      <c r="P27" s="69"/>
      <c r="Q27" s="69"/>
      <c r="R27" s="66" t="str">
        <f t="shared" si="3"/>
        <v/>
      </c>
      <c r="S27" s="67" t="str">
        <f t="shared" si="4"/>
        <v/>
      </c>
    </row>
    <row r="28" spans="2:19" s="7" customFormat="1">
      <c r="B28" s="68"/>
      <c r="C28" s="69"/>
      <c r="D28" s="69"/>
      <c r="E28" s="69"/>
      <c r="F28" s="69"/>
      <c r="G28" s="69"/>
      <c r="H28" s="69"/>
      <c r="I28" s="69"/>
      <c r="J28" s="69"/>
      <c r="K28" s="66" t="str">
        <f t="shared" si="0"/>
        <v/>
      </c>
      <c r="L28" s="69"/>
      <c r="M28" s="69"/>
      <c r="N28" s="66" t="str">
        <f t="shared" si="1"/>
        <v/>
      </c>
      <c r="O28" s="66" t="str">
        <f t="shared" si="2"/>
        <v/>
      </c>
      <c r="P28" s="69"/>
      <c r="Q28" s="69"/>
      <c r="R28" s="66" t="str">
        <f t="shared" si="3"/>
        <v/>
      </c>
      <c r="S28" s="67" t="str">
        <f t="shared" si="4"/>
        <v/>
      </c>
    </row>
    <row r="29" spans="2:19" s="7" customFormat="1">
      <c r="B29" s="68"/>
      <c r="C29" s="69"/>
      <c r="D29" s="69"/>
      <c r="E29" s="69"/>
      <c r="F29" s="69"/>
      <c r="G29" s="69"/>
      <c r="H29" s="69"/>
      <c r="I29" s="69"/>
      <c r="J29" s="69"/>
      <c r="K29" s="66" t="str">
        <f t="shared" si="0"/>
        <v/>
      </c>
      <c r="L29" s="69"/>
      <c r="M29" s="69"/>
      <c r="N29" s="66" t="str">
        <f t="shared" si="1"/>
        <v/>
      </c>
      <c r="O29" s="66" t="str">
        <f t="shared" si="2"/>
        <v/>
      </c>
      <c r="P29" s="69"/>
      <c r="Q29" s="69"/>
      <c r="R29" s="66" t="str">
        <f t="shared" si="3"/>
        <v/>
      </c>
      <c r="S29" s="67" t="str">
        <f t="shared" si="4"/>
        <v/>
      </c>
    </row>
    <row r="30" spans="2:19" s="7" customFormat="1">
      <c r="B30" s="68"/>
      <c r="C30" s="69"/>
      <c r="D30" s="69"/>
      <c r="E30" s="69"/>
      <c r="F30" s="69"/>
      <c r="G30" s="69"/>
      <c r="H30" s="69"/>
      <c r="I30" s="69"/>
      <c r="J30" s="69"/>
      <c r="K30" s="66" t="str">
        <f t="shared" si="0"/>
        <v/>
      </c>
      <c r="L30" s="69"/>
      <c r="M30" s="69"/>
      <c r="N30" s="66" t="str">
        <f t="shared" si="1"/>
        <v/>
      </c>
      <c r="O30" s="66" t="str">
        <f t="shared" si="2"/>
        <v/>
      </c>
      <c r="P30" s="69"/>
      <c r="Q30" s="69"/>
      <c r="R30" s="66" t="str">
        <f t="shared" si="3"/>
        <v/>
      </c>
      <c r="S30" s="67" t="str">
        <f t="shared" si="4"/>
        <v/>
      </c>
    </row>
    <row r="31" spans="2:19" s="7" customFormat="1">
      <c r="B31" s="68"/>
      <c r="C31" s="69"/>
      <c r="D31" s="69"/>
      <c r="E31" s="69"/>
      <c r="F31" s="69"/>
      <c r="G31" s="69"/>
      <c r="H31" s="69"/>
      <c r="I31" s="69"/>
      <c r="J31" s="69"/>
      <c r="K31" s="66" t="str">
        <f t="shared" si="0"/>
        <v/>
      </c>
      <c r="L31" s="69"/>
      <c r="M31" s="69"/>
      <c r="N31" s="66" t="str">
        <f t="shared" si="1"/>
        <v/>
      </c>
      <c r="O31" s="66" t="str">
        <f t="shared" si="2"/>
        <v/>
      </c>
      <c r="P31" s="69"/>
      <c r="Q31" s="69"/>
      <c r="R31" s="66" t="str">
        <f t="shared" si="3"/>
        <v/>
      </c>
      <c r="S31" s="67" t="str">
        <f t="shared" si="4"/>
        <v/>
      </c>
    </row>
    <row r="32" spans="2:19" s="7" customFormat="1">
      <c r="B32" s="68"/>
      <c r="C32" s="69"/>
      <c r="D32" s="69"/>
      <c r="E32" s="69"/>
      <c r="F32" s="69"/>
      <c r="G32" s="69"/>
      <c r="H32" s="69"/>
      <c r="I32" s="69"/>
      <c r="J32" s="69"/>
      <c r="K32" s="66" t="str">
        <f t="shared" si="0"/>
        <v/>
      </c>
      <c r="L32" s="69"/>
      <c r="M32" s="69"/>
      <c r="N32" s="66" t="str">
        <f t="shared" si="1"/>
        <v/>
      </c>
      <c r="O32" s="66" t="str">
        <f t="shared" si="2"/>
        <v/>
      </c>
      <c r="P32" s="69"/>
      <c r="Q32" s="69"/>
      <c r="R32" s="66" t="str">
        <f t="shared" si="3"/>
        <v/>
      </c>
      <c r="S32" s="67" t="str">
        <f t="shared" si="4"/>
        <v/>
      </c>
    </row>
    <row r="33" spans="2:19" s="7" customFormat="1">
      <c r="B33" s="68"/>
      <c r="C33" s="69"/>
      <c r="D33" s="69"/>
      <c r="E33" s="69"/>
      <c r="F33" s="69"/>
      <c r="G33" s="69"/>
      <c r="H33" s="69"/>
      <c r="I33" s="69"/>
      <c r="J33" s="69"/>
      <c r="K33" s="66" t="str">
        <f t="shared" si="0"/>
        <v/>
      </c>
      <c r="L33" s="69"/>
      <c r="M33" s="69"/>
      <c r="N33" s="66" t="str">
        <f t="shared" si="1"/>
        <v/>
      </c>
      <c r="O33" s="66" t="str">
        <f t="shared" si="2"/>
        <v/>
      </c>
      <c r="P33" s="69"/>
      <c r="Q33" s="69"/>
      <c r="R33" s="66" t="str">
        <f t="shared" si="3"/>
        <v/>
      </c>
      <c r="S33" s="67" t="str">
        <f t="shared" si="4"/>
        <v/>
      </c>
    </row>
    <row r="34" spans="2:19" s="7" customFormat="1">
      <c r="B34" s="68"/>
      <c r="C34" s="69"/>
      <c r="D34" s="69"/>
      <c r="E34" s="69"/>
      <c r="F34" s="69"/>
      <c r="G34" s="69"/>
      <c r="H34" s="69"/>
      <c r="I34" s="69"/>
      <c r="J34" s="69"/>
      <c r="K34" s="66" t="str">
        <f t="shared" si="0"/>
        <v/>
      </c>
      <c r="L34" s="69"/>
      <c r="M34" s="69"/>
      <c r="N34" s="66" t="str">
        <f t="shared" si="1"/>
        <v/>
      </c>
      <c r="O34" s="66" t="str">
        <f t="shared" si="2"/>
        <v/>
      </c>
      <c r="P34" s="69"/>
      <c r="Q34" s="69"/>
      <c r="R34" s="66" t="str">
        <f t="shared" si="3"/>
        <v/>
      </c>
      <c r="S34" s="67" t="str">
        <f t="shared" si="4"/>
        <v/>
      </c>
    </row>
    <row r="35" spans="2:19" s="7" customFormat="1">
      <c r="B35" s="68"/>
      <c r="C35" s="69"/>
      <c r="D35" s="69"/>
      <c r="E35" s="69"/>
      <c r="F35" s="69"/>
      <c r="G35" s="69"/>
      <c r="H35" s="69"/>
      <c r="I35" s="69"/>
      <c r="J35" s="69"/>
      <c r="K35" s="66" t="str">
        <f t="shared" si="0"/>
        <v/>
      </c>
      <c r="L35" s="69"/>
      <c r="M35" s="69"/>
      <c r="N35" s="66" t="str">
        <f t="shared" si="1"/>
        <v/>
      </c>
      <c r="O35" s="66" t="str">
        <f t="shared" si="2"/>
        <v/>
      </c>
      <c r="P35" s="69"/>
      <c r="Q35" s="69"/>
      <c r="R35" s="66" t="str">
        <f t="shared" si="3"/>
        <v/>
      </c>
      <c r="S35" s="67" t="str">
        <f t="shared" si="4"/>
        <v/>
      </c>
    </row>
    <row r="36" spans="2:19" s="7" customFormat="1">
      <c r="B36" s="68"/>
      <c r="C36" s="69"/>
      <c r="D36" s="69"/>
      <c r="E36" s="69"/>
      <c r="F36" s="69"/>
      <c r="G36" s="69"/>
      <c r="H36" s="69"/>
      <c r="I36" s="69"/>
      <c r="J36" s="69"/>
      <c r="K36" s="66" t="str">
        <f t="shared" si="0"/>
        <v/>
      </c>
      <c r="L36" s="69"/>
      <c r="M36" s="69"/>
      <c r="N36" s="66" t="str">
        <f t="shared" si="1"/>
        <v/>
      </c>
      <c r="O36" s="66" t="str">
        <f t="shared" si="2"/>
        <v/>
      </c>
      <c r="P36" s="69"/>
      <c r="Q36" s="69"/>
      <c r="R36" s="66" t="str">
        <f t="shared" si="3"/>
        <v/>
      </c>
      <c r="S36" s="67" t="str">
        <f t="shared" si="4"/>
        <v/>
      </c>
    </row>
    <row r="37" spans="2:19" s="7" customFormat="1">
      <c r="B37" s="68"/>
      <c r="C37" s="69"/>
      <c r="D37" s="69"/>
      <c r="E37" s="69"/>
      <c r="F37" s="69"/>
      <c r="G37" s="69"/>
      <c r="H37" s="69"/>
      <c r="I37" s="69"/>
      <c r="J37" s="69"/>
      <c r="K37" s="66" t="str">
        <f t="shared" si="0"/>
        <v/>
      </c>
      <c r="L37" s="69"/>
      <c r="M37" s="69"/>
      <c r="N37" s="66" t="str">
        <f t="shared" si="1"/>
        <v/>
      </c>
      <c r="O37" s="66" t="str">
        <f t="shared" si="2"/>
        <v/>
      </c>
      <c r="P37" s="69"/>
      <c r="Q37" s="69"/>
      <c r="R37" s="66" t="str">
        <f t="shared" si="3"/>
        <v/>
      </c>
      <c r="S37" s="67" t="str">
        <f t="shared" si="4"/>
        <v/>
      </c>
    </row>
    <row r="38" spans="2:19" s="5" customFormat="1">
      <c r="B38" s="19"/>
      <c r="C38" s="20"/>
      <c r="D38" s="20"/>
      <c r="E38" s="20"/>
      <c r="F38" s="20"/>
      <c r="G38" s="20"/>
      <c r="H38" s="20"/>
      <c r="I38" s="20"/>
      <c r="J38" s="20"/>
      <c r="K38" s="66" t="str">
        <f t="shared" si="0"/>
        <v/>
      </c>
      <c r="L38" s="20"/>
      <c r="M38" s="20"/>
      <c r="N38" s="66" t="str">
        <f t="shared" si="1"/>
        <v/>
      </c>
      <c r="O38" s="66" t="str">
        <f t="shared" si="2"/>
        <v/>
      </c>
      <c r="P38" s="20"/>
      <c r="Q38" s="20"/>
      <c r="R38" s="66" t="str">
        <f t="shared" si="3"/>
        <v/>
      </c>
      <c r="S38" s="67" t="str">
        <f t="shared" si="4"/>
        <v/>
      </c>
    </row>
    <row r="39" spans="2:19" s="5" customFormat="1">
      <c r="B39" s="19"/>
      <c r="C39" s="20"/>
      <c r="D39" s="20"/>
      <c r="E39" s="20"/>
      <c r="F39" s="20"/>
      <c r="G39" s="20"/>
      <c r="H39" s="20"/>
      <c r="I39" s="20"/>
      <c r="J39" s="20"/>
      <c r="K39" s="66" t="str">
        <f t="shared" si="0"/>
        <v/>
      </c>
      <c r="L39" s="20"/>
      <c r="M39" s="20"/>
      <c r="N39" s="66" t="str">
        <f t="shared" si="1"/>
        <v/>
      </c>
      <c r="O39" s="66" t="str">
        <f t="shared" si="2"/>
        <v/>
      </c>
      <c r="P39" s="20"/>
      <c r="Q39" s="20"/>
      <c r="R39" s="66" t="str">
        <f t="shared" si="3"/>
        <v/>
      </c>
      <c r="S39" s="67" t="str">
        <f t="shared" si="4"/>
        <v/>
      </c>
    </row>
    <row r="40" spans="2:19" s="5" customFormat="1" ht="16" thickBot="1">
      <c r="B40" s="21"/>
      <c r="C40" s="22"/>
      <c r="D40" s="22"/>
      <c r="E40" s="22"/>
      <c r="F40" s="22"/>
      <c r="G40" s="22"/>
      <c r="H40" s="22"/>
      <c r="I40" s="22"/>
      <c r="J40" s="22"/>
      <c r="K40" s="66" t="str">
        <f t="shared" si="0"/>
        <v/>
      </c>
      <c r="L40" s="22"/>
      <c r="M40" s="22"/>
      <c r="N40" s="66" t="str">
        <f t="shared" si="1"/>
        <v/>
      </c>
      <c r="O40" s="66" t="str">
        <f t="shared" si="2"/>
        <v/>
      </c>
      <c r="P40" s="22"/>
      <c r="Q40" s="22"/>
      <c r="R40" s="66" t="str">
        <f t="shared" si="3"/>
        <v/>
      </c>
      <c r="S40" s="67" t="str">
        <f t="shared" si="4"/>
        <v/>
      </c>
    </row>
    <row r="41" spans="2:19" s="28" customFormat="1" ht="16" thickBot="1">
      <c r="B41" s="105" t="s">
        <v>9</v>
      </c>
      <c r="C41" s="106"/>
      <c r="D41" s="23"/>
      <c r="E41" s="23"/>
      <c r="F41" s="23"/>
      <c r="G41" s="23"/>
      <c r="H41" s="23"/>
      <c r="I41" s="24">
        <f>SUM(I8:I40)</f>
        <v>0</v>
      </c>
      <c r="J41" s="24">
        <f>SUM(J8:J40)</f>
        <v>0</v>
      </c>
      <c r="K41" s="25" t="str">
        <f>IFERROR(I41/J41,"")</f>
        <v/>
      </c>
      <c r="L41" s="24">
        <f>SUM(L8:L40)</f>
        <v>0</v>
      </c>
      <c r="M41" s="24">
        <f>SUM(M8:M40)</f>
        <v>0</v>
      </c>
      <c r="N41" s="25" t="str">
        <f>IFERROR(L41/M41,"")</f>
        <v/>
      </c>
      <c r="O41" s="26" t="str">
        <f>IFERROR(N41-K41,"")</f>
        <v/>
      </c>
      <c r="P41" s="24">
        <f>SUM(P8:P40)</f>
        <v>0</v>
      </c>
      <c r="Q41" s="24">
        <f>SUM(Q8:Q40)</f>
        <v>0</v>
      </c>
      <c r="R41" s="25" t="str">
        <f>IFERROR(P41/Q41,"")</f>
        <v/>
      </c>
      <c r="S41" s="27" t="str">
        <f>IFERROR(R41-N41,"")</f>
        <v/>
      </c>
    </row>
    <row r="42" spans="2:19" s="28" customFormat="1">
      <c r="B42" s="107" t="s">
        <v>11</v>
      </c>
      <c r="C42" s="108"/>
      <c r="D42" s="29"/>
      <c r="E42" s="29"/>
      <c r="F42" s="29"/>
      <c r="G42" s="29"/>
      <c r="H42" s="29"/>
      <c r="I42" s="61">
        <f>SUMIF($F$8:$F$40,"PCP",$I$8:$I$40)</f>
        <v>0</v>
      </c>
      <c r="J42" s="61">
        <f>SUMIF($F$8:$F$40,"PCP",$J$8:$J$40)</f>
        <v>0</v>
      </c>
      <c r="K42" s="62" t="str">
        <f>IFERROR(I42/J42,"")</f>
        <v/>
      </c>
      <c r="L42" s="61">
        <f>SUMIF($F$8:$F$40,"PCP",$L$8:$L$40)</f>
        <v>0</v>
      </c>
      <c r="M42" s="61">
        <f>SUMIF($F$8:$F$40,"PCP",$M$8:$M$40)</f>
        <v>0</v>
      </c>
      <c r="N42" s="62" t="str">
        <f>IFERROR(L42/M42,"")</f>
        <v/>
      </c>
      <c r="O42" s="62" t="str">
        <f>IFERROR(N42-K42,"")</f>
        <v/>
      </c>
      <c r="P42" s="61">
        <f>SUMIF($F$8:$F$40,"PCP",$P$8:$P$40)</f>
        <v>0</v>
      </c>
      <c r="Q42" s="61">
        <f>SUMIF($F$8:$F$40,"PCP",$Q$8:$Q$40)</f>
        <v>0</v>
      </c>
      <c r="R42" s="30" t="str">
        <f>IFERROR(P42/Q42,"")</f>
        <v/>
      </c>
      <c r="S42" s="31" t="str">
        <f>IFERROR(R42-N42,"")</f>
        <v/>
      </c>
    </row>
    <row r="43" spans="2:19" s="35" customFormat="1">
      <c r="B43" s="109" t="s">
        <v>12</v>
      </c>
      <c r="C43" s="110"/>
      <c r="D43" s="32"/>
      <c r="E43" s="32"/>
      <c r="F43" s="32"/>
      <c r="G43" s="32"/>
      <c r="H43" s="32"/>
      <c r="I43" s="38">
        <f>SUMIF($F$8:$F$40,"PCP-TI",$I$8:$I$40)</f>
        <v>0</v>
      </c>
      <c r="J43" s="38">
        <f>SUMIF($F$8:$F$40,"PCP-TI",$J$8:$J$40)</f>
        <v>0</v>
      </c>
      <c r="K43" s="63" t="str">
        <f t="shared" ref="K43:K50" si="5">IFERROR(I43/J43,"")</f>
        <v/>
      </c>
      <c r="L43" s="38">
        <f>SUMIF($F$8:$F$40,"PCP-TI",$L$8:$L$40)</f>
        <v>0</v>
      </c>
      <c r="M43" s="38">
        <f>SUMIF($F$8:$F$40,"PCP-TI",$M$8:$M$40)</f>
        <v>0</v>
      </c>
      <c r="N43" s="63" t="str">
        <f t="shared" ref="N43:N50" si="6">IFERROR(L43/M43,"")</f>
        <v/>
      </c>
      <c r="O43" s="63" t="str">
        <f t="shared" ref="O43:O50" si="7">IFERROR(N43-K43,"")</f>
        <v/>
      </c>
      <c r="P43" s="38">
        <f>SUMIF($F$8:$F$40,"PCP-TI",$P$8:$P$40)</f>
        <v>0</v>
      </c>
      <c r="Q43" s="38">
        <f>SUMIF($F$8:$F$40,"PCP-TI",$Q$8:$Q$40)</f>
        <v>0</v>
      </c>
      <c r="R43" s="33" t="str">
        <f t="shared" ref="R43:R50" si="8">IFERROR(P43/Q43,"")</f>
        <v/>
      </c>
      <c r="S43" s="34" t="str">
        <f t="shared" ref="S43:S50" si="9">IFERROR(R43-N43,"")</f>
        <v/>
      </c>
    </row>
    <row r="44" spans="2:19" s="28" customFormat="1">
      <c r="B44" s="109" t="s">
        <v>21</v>
      </c>
      <c r="C44" s="110"/>
      <c r="D44" s="36"/>
      <c r="E44" s="36"/>
      <c r="F44" s="36"/>
      <c r="G44" s="36"/>
      <c r="H44" s="36"/>
      <c r="I44" s="38">
        <f>SUMIF($F$8:$F$40,"NPS",$I$8:$I$40)</f>
        <v>0</v>
      </c>
      <c r="J44" s="38">
        <f>SUMIF($F$8:$F$40,"NPS",$J$8:$J$40)</f>
        <v>0</v>
      </c>
      <c r="K44" s="63" t="str">
        <f t="shared" si="5"/>
        <v/>
      </c>
      <c r="L44" s="38">
        <f>SUMIF($F$8:$F$40,"NPS",$L$8:$L$40)</f>
        <v>0</v>
      </c>
      <c r="M44" s="38">
        <f>SUMIF($F$8:$F$40,"NPS",$M$8:$M$40)</f>
        <v>0</v>
      </c>
      <c r="N44" s="63" t="str">
        <f t="shared" si="6"/>
        <v/>
      </c>
      <c r="O44" s="63" t="str">
        <f t="shared" si="7"/>
        <v/>
      </c>
      <c r="P44" s="38">
        <f>SUMIF($F$8:$F$40,"NPS",$P$8:$P$40)</f>
        <v>0</v>
      </c>
      <c r="Q44" s="38">
        <f>SUMIF($F$8:$F$40,"NPS",$Q$8:$Q$40)</f>
        <v>0</v>
      </c>
      <c r="R44" s="33" t="str">
        <f t="shared" si="8"/>
        <v/>
      </c>
      <c r="S44" s="37" t="str">
        <f t="shared" si="9"/>
        <v/>
      </c>
    </row>
    <row r="45" spans="2:19" s="28" customFormat="1">
      <c r="B45" s="109" t="s">
        <v>13</v>
      </c>
      <c r="C45" s="110"/>
      <c r="D45" s="36"/>
      <c r="E45" s="36"/>
      <c r="F45" s="36"/>
      <c r="G45" s="36"/>
      <c r="H45" s="36"/>
      <c r="I45" s="38">
        <f>SUMIF($F$8:$F$40,"Dental",$I$8:$I$40)</f>
        <v>0</v>
      </c>
      <c r="J45" s="38">
        <f>SUMIF($F$8:$F$40,"Dental",$J$8:$J$40)</f>
        <v>0</v>
      </c>
      <c r="K45" s="63" t="str">
        <f t="shared" si="5"/>
        <v/>
      </c>
      <c r="L45" s="38">
        <f>SUMIF($F$8:$F$40,"Dental",$L$8:$L$40)</f>
        <v>0</v>
      </c>
      <c r="M45" s="38">
        <f>SUMIF($F$8:$F$40,"Dental",$M$8:$M$40)</f>
        <v>0</v>
      </c>
      <c r="N45" s="63" t="str">
        <f t="shared" si="6"/>
        <v/>
      </c>
      <c r="O45" s="63" t="str">
        <f t="shared" si="7"/>
        <v/>
      </c>
      <c r="P45" s="38">
        <f>SUMIF($F$8:$F$40,"Dental",$P$8:$P$40)</f>
        <v>0</v>
      </c>
      <c r="Q45" s="38">
        <f>SUMIF($F$8:$F$40,"Dental",$Q$8:$Q$40)</f>
        <v>0</v>
      </c>
      <c r="R45" s="33" t="str">
        <f t="shared" si="8"/>
        <v/>
      </c>
      <c r="S45" s="37" t="str">
        <f t="shared" si="9"/>
        <v/>
      </c>
    </row>
    <row r="46" spans="2:19" s="28" customFormat="1">
      <c r="B46" s="109" t="s">
        <v>14</v>
      </c>
      <c r="C46" s="110"/>
      <c r="D46" s="36"/>
      <c r="E46" s="36"/>
      <c r="F46" s="36"/>
      <c r="G46" s="36"/>
      <c r="H46" s="36"/>
      <c r="I46" s="38">
        <f>SUMIF($F$8:$F$40,"Specialist",$I$8:$I$40)</f>
        <v>0</v>
      </c>
      <c r="J46" s="38">
        <f>SUMIF($F$8:$F$40,"Specialist",$J$8:$J$40)</f>
        <v>0</v>
      </c>
      <c r="K46" s="63" t="str">
        <f t="shared" si="5"/>
        <v/>
      </c>
      <c r="L46" s="38">
        <f>SUMIF($F$8:$F$40,"Specialist",$L$8:$L$40)</f>
        <v>0</v>
      </c>
      <c r="M46" s="39">
        <f>SUMIF($F$8:$F$40,"Specialist",$M$8:$M$40)</f>
        <v>0</v>
      </c>
      <c r="N46" s="63" t="str">
        <f t="shared" si="6"/>
        <v/>
      </c>
      <c r="O46" s="63" t="str">
        <f t="shared" si="7"/>
        <v/>
      </c>
      <c r="P46" s="39">
        <f>SUMIF($F$8:$F$40,"Specialist",$P$8:$P$40)</f>
        <v>0</v>
      </c>
      <c r="Q46" s="39">
        <f>SUMIF($F$8:$F$40,"Specialist",$Q$8:$Q$40)</f>
        <v>0</v>
      </c>
      <c r="R46" s="33" t="str">
        <f t="shared" si="8"/>
        <v/>
      </c>
      <c r="S46" s="37" t="str">
        <f t="shared" si="9"/>
        <v/>
      </c>
    </row>
    <row r="47" spans="2:19" s="28" customFormat="1">
      <c r="B47" s="40" t="s">
        <v>22</v>
      </c>
      <c r="C47" s="41"/>
      <c r="D47" s="42"/>
      <c r="E47" s="42"/>
      <c r="F47" s="42"/>
      <c r="G47" s="42"/>
      <c r="H47" s="42"/>
      <c r="I47" s="39">
        <f>SUMIF($F$8:$F$40,"BH",$I$8:$I$40)</f>
        <v>0</v>
      </c>
      <c r="J47" s="39">
        <f>SUMIF($F$8:$F$40,"BH",$J$8:$J$40)</f>
        <v>0</v>
      </c>
      <c r="K47" s="63" t="str">
        <f t="shared" si="5"/>
        <v/>
      </c>
      <c r="L47" s="39">
        <f>SUMIF($F$8:$F$40,"BH",$L$8:$L$40)</f>
        <v>0</v>
      </c>
      <c r="M47" s="39">
        <f>SUMIF($F$8:$F$40,"BH",$M$8:$M$40)</f>
        <v>0</v>
      </c>
      <c r="N47" s="63" t="str">
        <f t="shared" si="6"/>
        <v/>
      </c>
      <c r="O47" s="63" t="str">
        <f>IFERROR(N47-K47,"")</f>
        <v/>
      </c>
      <c r="P47" s="39">
        <f>SUMIF($F$8:$F$40,"BH",$P$8:$P$40)</f>
        <v>0</v>
      </c>
      <c r="Q47" s="39">
        <f>SUMIF($F$8:$F$40,"BH",$Q$8:$Q$40)</f>
        <v>0</v>
      </c>
      <c r="R47" s="33" t="str">
        <f t="shared" si="8"/>
        <v/>
      </c>
      <c r="S47" s="37" t="str">
        <f t="shared" si="9"/>
        <v/>
      </c>
    </row>
    <row r="48" spans="2:19" s="28" customFormat="1">
      <c r="B48" s="40" t="s">
        <v>23</v>
      </c>
      <c r="C48" s="41"/>
      <c r="D48" s="42"/>
      <c r="E48" s="42"/>
      <c r="F48" s="42"/>
      <c r="G48" s="42"/>
      <c r="H48" s="42"/>
      <c r="I48" s="39">
        <f>SUMIF($F$8:$F$40,"NF",$I$8:$I$40)</f>
        <v>0</v>
      </c>
      <c r="J48" s="39">
        <f>SUMIF($F$8:$F$40,"NF",$J$8:$J$40)</f>
        <v>0</v>
      </c>
      <c r="K48" s="63" t="str">
        <f t="shared" si="5"/>
        <v/>
      </c>
      <c r="L48" s="39">
        <f>SUMIF($F$8:$F$40,"NF",$L$8:$L$40)</f>
        <v>0</v>
      </c>
      <c r="M48" s="39">
        <f>SUMIF($F$8:$F$40,"NF",$M$8:$M$40)</f>
        <v>0</v>
      </c>
      <c r="N48" s="63" t="str">
        <f t="shared" si="6"/>
        <v/>
      </c>
      <c r="O48" s="63" t="str">
        <f t="shared" si="7"/>
        <v/>
      </c>
      <c r="P48" s="39">
        <f>SUMIF($F$8:$F$40,"NF",$P$8:$P$40)</f>
        <v>0</v>
      </c>
      <c r="Q48" s="39">
        <f>SUMIF($F$8:$F$40,"NF",$Q$8:$Q$40)</f>
        <v>0</v>
      </c>
      <c r="R48" s="33" t="str">
        <f t="shared" si="8"/>
        <v/>
      </c>
      <c r="S48" s="37" t="str">
        <f t="shared" si="9"/>
        <v/>
      </c>
    </row>
    <row r="49" spans="2:21" s="28" customFormat="1">
      <c r="B49" s="40" t="s">
        <v>24</v>
      </c>
      <c r="C49" s="41"/>
      <c r="D49" s="42"/>
      <c r="E49" s="42"/>
      <c r="F49" s="42"/>
      <c r="G49" s="42"/>
      <c r="H49" s="42"/>
      <c r="I49" s="39">
        <f>SUMIF($F$8:$F$40,"HCBS",$I$8:$I$40)</f>
        <v>0</v>
      </c>
      <c r="J49" s="39">
        <f>SUMIF($F$8:$F$40,"HCBS",$J$8:$J$40)</f>
        <v>0</v>
      </c>
      <c r="K49" s="63" t="str">
        <f t="shared" si="5"/>
        <v/>
      </c>
      <c r="L49" s="39">
        <f>SUMIF($F$8:$F$40,"HCBS",$L$8:$L$40)</f>
        <v>0</v>
      </c>
      <c r="M49" s="39">
        <f>SUMIF($F$8:$F$40,"HCBS",$M$8:$M$40)</f>
        <v>0</v>
      </c>
      <c r="N49" s="63" t="str">
        <f t="shared" si="6"/>
        <v/>
      </c>
      <c r="O49" s="63" t="str">
        <f t="shared" si="7"/>
        <v/>
      </c>
      <c r="P49" s="39">
        <f>SUMIF($F$8:$F$40,"HCBS",$P$8:$P$40)</f>
        <v>0</v>
      </c>
      <c r="Q49" s="39">
        <f>SUMIF($F$8:$F$40,"HCBS",$Q$8:$Q$40)</f>
        <v>0</v>
      </c>
      <c r="R49" s="33" t="str">
        <f t="shared" si="8"/>
        <v/>
      </c>
      <c r="S49" s="37" t="str">
        <f t="shared" si="9"/>
        <v/>
      </c>
    </row>
    <row r="50" spans="2:21" s="28" customFormat="1" ht="16" thickBot="1">
      <c r="B50" s="103" t="s">
        <v>15</v>
      </c>
      <c r="C50" s="104"/>
      <c r="D50" s="43"/>
      <c r="E50" s="43"/>
      <c r="F50" s="43"/>
      <c r="G50" s="43"/>
      <c r="H50" s="43"/>
      <c r="I50" s="44">
        <f>SUMIF($F$8:$F$40,"Other",$I$8:$I$40)</f>
        <v>0</v>
      </c>
      <c r="J50" s="45">
        <f>SUMIF($F$8:$F$40,"Other",$J$8:$J$40)</f>
        <v>0</v>
      </c>
      <c r="K50" s="46" t="str">
        <f t="shared" si="5"/>
        <v/>
      </c>
      <c r="L50" s="45">
        <f>SUMIF($F$8:$F$40,"Other",$L$8:$L$40)</f>
        <v>0</v>
      </c>
      <c r="M50" s="44">
        <f>SUMIF($F$8:$F$40,"Other",$M$8:$M$40)</f>
        <v>0</v>
      </c>
      <c r="N50" s="46" t="str">
        <f t="shared" si="6"/>
        <v/>
      </c>
      <c r="O50" s="46" t="str">
        <f t="shared" si="7"/>
        <v/>
      </c>
      <c r="P50" s="44">
        <f>SUMIF($F$8:$F$40,"Other",$P$8:$P$40)</f>
        <v>0</v>
      </c>
      <c r="Q50" s="44">
        <f>SUMIF($F$8:$F$40,"Other",$Q$8:$Q$40)</f>
        <v>0</v>
      </c>
      <c r="R50" s="46" t="str">
        <f t="shared" si="8"/>
        <v/>
      </c>
      <c r="S50" s="47" t="str">
        <f t="shared" si="9"/>
        <v/>
      </c>
    </row>
    <row r="51" spans="2:21">
      <c r="B51" s="70"/>
      <c r="C51" s="71"/>
      <c r="D51" s="72"/>
      <c r="E51" s="72"/>
      <c r="F51" s="72"/>
      <c r="G51" s="72"/>
      <c r="H51" s="72"/>
      <c r="I51" s="72"/>
      <c r="J51" s="72"/>
      <c r="K51" s="72"/>
      <c r="L51" s="73"/>
      <c r="M51" s="72"/>
      <c r="N51" s="72"/>
      <c r="O51" s="73"/>
      <c r="P51" s="73"/>
      <c r="Q51" s="72"/>
      <c r="R51" s="72"/>
      <c r="S51" s="73"/>
      <c r="T51" s="74"/>
    </row>
    <row r="52" spans="2:21" ht="59.25" customHeight="1">
      <c r="B52" s="112" t="s">
        <v>36</v>
      </c>
      <c r="C52" s="113"/>
      <c r="D52" s="113"/>
      <c r="E52" s="113"/>
      <c r="F52" s="113"/>
      <c r="G52" s="113"/>
      <c r="H52" s="113"/>
      <c r="I52" s="113"/>
      <c r="J52" s="113"/>
      <c r="K52" s="113"/>
      <c r="L52" s="113"/>
      <c r="M52" s="113"/>
      <c r="N52" s="113"/>
      <c r="O52" s="113"/>
      <c r="P52" s="113"/>
      <c r="Q52" s="113"/>
      <c r="R52" s="113"/>
      <c r="S52" s="113"/>
      <c r="T52" s="114"/>
    </row>
    <row r="53" spans="2:21">
      <c r="B53" s="48"/>
      <c r="C53" s="49"/>
      <c r="D53" s="3"/>
      <c r="E53" s="3"/>
      <c r="F53" s="3"/>
      <c r="G53" s="3"/>
      <c r="H53" s="3"/>
      <c r="I53" s="3"/>
      <c r="J53" s="3"/>
      <c r="K53" s="3"/>
      <c r="L53" s="50"/>
      <c r="M53" s="3"/>
      <c r="N53" s="3"/>
      <c r="O53" s="50"/>
      <c r="P53" s="50"/>
      <c r="Q53" s="3"/>
      <c r="R53" s="3"/>
      <c r="S53" s="50"/>
      <c r="T53" s="51"/>
    </row>
    <row r="54" spans="2:21">
      <c r="B54" s="48"/>
      <c r="C54" s="49"/>
      <c r="D54" s="3"/>
      <c r="E54" s="3"/>
      <c r="F54" s="3"/>
      <c r="G54" s="3"/>
      <c r="J54" s="3"/>
      <c r="K54" s="3"/>
      <c r="L54" s="50"/>
      <c r="M54" s="3"/>
      <c r="N54" s="3"/>
      <c r="O54" s="50"/>
      <c r="P54" s="50"/>
      <c r="Q54" s="3"/>
      <c r="R54" s="3"/>
      <c r="S54" s="50"/>
      <c r="T54" s="51"/>
    </row>
    <row r="55" spans="2:21">
      <c r="B55" s="52"/>
      <c r="C55" s="3"/>
      <c r="D55" s="9"/>
      <c r="E55" s="9"/>
      <c r="F55" s="9"/>
      <c r="G55" s="9"/>
      <c r="H55" s="9"/>
      <c r="K55" s="9"/>
      <c r="L55" s="9"/>
      <c r="N55" s="50"/>
      <c r="O55" s="3"/>
      <c r="P55" s="50"/>
      <c r="Q55" s="3"/>
      <c r="R55" s="3"/>
      <c r="S55" s="50"/>
      <c r="T55" s="51"/>
    </row>
    <row r="56" spans="2:21">
      <c r="B56" s="52"/>
      <c r="C56" s="49"/>
      <c r="D56" s="115" t="s">
        <v>34</v>
      </c>
      <c r="E56" s="115"/>
      <c r="F56" s="115"/>
      <c r="G56" s="115"/>
      <c r="H56" s="115"/>
      <c r="K56" s="115" t="s">
        <v>35</v>
      </c>
      <c r="L56" s="115"/>
      <c r="O56" s="3"/>
      <c r="T56" s="53"/>
    </row>
    <row r="57" spans="2:21">
      <c r="B57" s="48"/>
      <c r="C57" s="49"/>
      <c r="T57" s="53"/>
    </row>
    <row r="58" spans="2:21">
      <c r="B58" s="54" t="s">
        <v>19</v>
      </c>
      <c r="J58" s="3"/>
      <c r="T58" s="8"/>
    </row>
    <row r="59" spans="2:21" ht="15.65" customHeight="1">
      <c r="B59" s="116" t="s">
        <v>20</v>
      </c>
      <c r="C59" s="117"/>
      <c r="D59" s="117"/>
      <c r="E59" s="117"/>
      <c r="F59" s="117"/>
      <c r="G59" s="117"/>
      <c r="H59" s="117"/>
      <c r="I59" s="117"/>
      <c r="J59" s="117"/>
      <c r="K59" s="117"/>
      <c r="L59" s="117"/>
      <c r="M59" s="117"/>
      <c r="N59" s="117"/>
      <c r="O59" s="117"/>
      <c r="P59" s="117"/>
      <c r="Q59" s="117"/>
      <c r="R59" s="117"/>
      <c r="S59" s="94"/>
      <c r="T59" s="55"/>
    </row>
    <row r="60" spans="2:21">
      <c r="B60" s="56" t="s">
        <v>37</v>
      </c>
      <c r="C60" s="57"/>
      <c r="D60" s="57"/>
      <c r="E60" s="57"/>
      <c r="F60" s="57"/>
      <c r="G60" s="57"/>
      <c r="H60" s="57"/>
      <c r="I60" s="57"/>
      <c r="J60" s="58"/>
      <c r="T60" s="8"/>
    </row>
    <row r="61" spans="2:21">
      <c r="B61" s="56" t="s">
        <v>38</v>
      </c>
      <c r="C61" s="57"/>
      <c r="D61" s="57"/>
      <c r="E61" s="57"/>
      <c r="F61" s="57"/>
      <c r="G61" s="57"/>
      <c r="H61" s="57"/>
      <c r="I61" s="57"/>
      <c r="J61" s="58"/>
      <c r="T61" s="8"/>
    </row>
    <row r="62" spans="2:21">
      <c r="B62" s="56" t="s">
        <v>70</v>
      </c>
      <c r="C62" s="57"/>
      <c r="D62" s="57"/>
      <c r="E62" s="57"/>
      <c r="F62" s="57"/>
      <c r="G62" s="57"/>
      <c r="H62" s="57"/>
      <c r="I62" s="57"/>
      <c r="J62" s="58"/>
      <c r="T62" s="8"/>
    </row>
    <row r="63" spans="2:21" ht="43" customHeight="1">
      <c r="B63" s="118" t="s">
        <v>69</v>
      </c>
      <c r="C63" s="119"/>
      <c r="D63" s="119"/>
      <c r="E63" s="119"/>
      <c r="F63" s="119"/>
      <c r="G63" s="119"/>
      <c r="H63" s="119"/>
      <c r="I63" s="119"/>
      <c r="J63" s="119"/>
      <c r="K63" s="119"/>
      <c r="L63" s="119"/>
      <c r="M63" s="119"/>
      <c r="N63" s="119"/>
      <c r="O63" s="119"/>
      <c r="P63" s="119"/>
      <c r="Q63" s="119"/>
      <c r="R63" s="119"/>
      <c r="S63" s="119"/>
      <c r="T63" s="119"/>
      <c r="U63" s="120"/>
    </row>
    <row r="64" spans="2:21" ht="39" customHeight="1">
      <c r="B64" s="118" t="s">
        <v>59</v>
      </c>
      <c r="C64" s="119"/>
      <c r="D64" s="119"/>
      <c r="E64" s="119"/>
      <c r="F64" s="119"/>
      <c r="G64" s="119"/>
      <c r="H64" s="119"/>
      <c r="I64" s="119"/>
      <c r="J64" s="119"/>
      <c r="K64" s="119"/>
      <c r="L64" s="119"/>
      <c r="M64" s="119"/>
      <c r="N64" s="119"/>
      <c r="O64" s="119"/>
      <c r="P64" s="119"/>
      <c r="Q64" s="119"/>
      <c r="R64" s="119"/>
      <c r="S64" s="119"/>
      <c r="T64" s="120"/>
    </row>
    <row r="65" spans="2:21">
      <c r="B65" s="95" t="s">
        <v>31</v>
      </c>
      <c r="C65" s="121" t="s">
        <v>32</v>
      </c>
      <c r="D65" s="121"/>
      <c r="E65" s="121"/>
      <c r="F65" s="95" t="s">
        <v>33</v>
      </c>
      <c r="G65" s="3"/>
      <c r="H65" s="3"/>
      <c r="I65" s="3"/>
      <c r="J65" s="3"/>
      <c r="K65" s="3"/>
      <c r="L65" s="3"/>
      <c r="M65" s="3"/>
      <c r="N65" s="3"/>
      <c r="O65" s="3"/>
      <c r="P65" s="3"/>
      <c r="Q65" s="3"/>
      <c r="R65" s="3"/>
      <c r="T65" s="8"/>
    </row>
    <row r="66" spans="2:21">
      <c r="B66" s="76"/>
      <c r="C66" s="122"/>
      <c r="D66" s="123"/>
      <c r="E66" s="124"/>
      <c r="F66" s="76"/>
      <c r="G66" s="3"/>
      <c r="H66" s="3"/>
      <c r="I66" s="3"/>
      <c r="J66" s="3"/>
      <c r="K66" s="3"/>
      <c r="L66" s="3"/>
      <c r="M66" s="3"/>
      <c r="N66" s="3"/>
      <c r="O66" s="3"/>
      <c r="P66" s="3"/>
      <c r="Q66" s="3"/>
      <c r="R66" s="3"/>
      <c r="T66" s="8"/>
    </row>
    <row r="67" spans="2:21" ht="30.65" customHeight="1">
      <c r="B67" s="96"/>
      <c r="C67" s="125"/>
      <c r="D67" s="125"/>
      <c r="E67" s="125"/>
      <c r="F67" s="96"/>
      <c r="G67" s="3"/>
      <c r="H67" s="3"/>
      <c r="I67" s="3"/>
      <c r="J67" s="3"/>
      <c r="K67" s="3"/>
      <c r="L67" s="3"/>
      <c r="M67" s="3"/>
      <c r="N67" s="3"/>
      <c r="O67" s="3"/>
      <c r="P67" s="3"/>
      <c r="Q67" s="3"/>
      <c r="R67" s="3"/>
      <c r="T67" s="8"/>
    </row>
    <row r="68" spans="2:21">
      <c r="B68" s="96"/>
      <c r="C68" s="111"/>
      <c r="D68" s="111"/>
      <c r="E68" s="111"/>
      <c r="F68" s="96"/>
      <c r="G68" s="3"/>
      <c r="H68" s="3"/>
      <c r="I68" s="3"/>
      <c r="J68" s="3"/>
      <c r="K68" s="3"/>
      <c r="L68" s="3"/>
      <c r="M68" s="3"/>
      <c r="N68" s="3"/>
      <c r="O68" s="3"/>
      <c r="P68" s="3"/>
      <c r="Q68" s="3"/>
      <c r="R68" s="3"/>
      <c r="T68" s="8"/>
    </row>
    <row r="69" spans="2:21">
      <c r="B69" s="96"/>
      <c r="C69" s="111"/>
      <c r="D69" s="111"/>
      <c r="E69" s="111"/>
      <c r="F69" s="96"/>
      <c r="G69" s="3"/>
      <c r="H69" s="3"/>
      <c r="I69" s="3"/>
      <c r="J69" s="3"/>
      <c r="K69" s="3"/>
      <c r="L69" s="3"/>
      <c r="M69" s="3"/>
      <c r="N69" s="3"/>
      <c r="O69" s="3"/>
      <c r="P69" s="3"/>
      <c r="Q69" s="3"/>
      <c r="R69" s="3"/>
      <c r="T69" s="8"/>
    </row>
    <row r="70" spans="2:21">
      <c r="B70" s="96"/>
      <c r="C70" s="111"/>
      <c r="D70" s="111"/>
      <c r="E70" s="111"/>
      <c r="F70" s="96"/>
      <c r="G70" s="3"/>
      <c r="H70" s="3"/>
      <c r="I70" s="3"/>
      <c r="J70" s="3"/>
      <c r="K70" s="3"/>
      <c r="L70" s="3"/>
      <c r="M70" s="3"/>
      <c r="N70" s="3"/>
      <c r="O70" s="3"/>
      <c r="P70" s="3"/>
      <c r="Q70" s="3"/>
      <c r="R70" s="3"/>
      <c r="T70" s="8"/>
    </row>
    <row r="71" spans="2:21">
      <c r="B71" s="96"/>
      <c r="C71" s="111"/>
      <c r="D71" s="111"/>
      <c r="E71" s="111"/>
      <c r="F71" s="96"/>
      <c r="G71" s="3"/>
      <c r="H71" s="3"/>
      <c r="I71" s="3"/>
      <c r="J71" s="3"/>
      <c r="K71" s="3"/>
      <c r="L71" s="3"/>
      <c r="M71" s="3"/>
      <c r="N71" s="3"/>
      <c r="O71" s="3"/>
      <c r="P71" s="3"/>
      <c r="Q71" s="3"/>
      <c r="R71" s="3"/>
      <c r="T71" s="8"/>
    </row>
    <row r="72" spans="2:21">
      <c r="B72" s="96"/>
      <c r="C72" s="111"/>
      <c r="D72" s="111"/>
      <c r="E72" s="111"/>
      <c r="F72" s="96"/>
      <c r="G72" s="3"/>
      <c r="H72" s="3"/>
      <c r="I72" s="3"/>
      <c r="J72" s="3"/>
      <c r="K72" s="3"/>
      <c r="L72" s="3"/>
      <c r="M72" s="3"/>
      <c r="N72" s="3"/>
      <c r="O72" s="3"/>
      <c r="P72" s="3"/>
      <c r="Q72" s="3"/>
      <c r="R72" s="3"/>
      <c r="T72" s="8"/>
    </row>
    <row r="73" spans="2:21">
      <c r="B73" s="96"/>
      <c r="C73" s="111"/>
      <c r="D73" s="111"/>
      <c r="E73" s="111"/>
      <c r="F73" s="96"/>
      <c r="G73" s="3"/>
      <c r="H73" s="3"/>
      <c r="I73" s="3"/>
      <c r="J73" s="3"/>
      <c r="K73" s="3"/>
      <c r="L73" s="3"/>
      <c r="M73" s="3"/>
      <c r="N73" s="3"/>
      <c r="O73" s="3"/>
      <c r="P73" s="3"/>
      <c r="Q73" s="3"/>
      <c r="R73" s="3"/>
      <c r="T73" s="8"/>
    </row>
    <row r="74" spans="2:21">
      <c r="B74" s="96"/>
      <c r="C74" s="111"/>
      <c r="D74" s="111"/>
      <c r="E74" s="111"/>
      <c r="F74" s="96"/>
      <c r="G74" s="3"/>
      <c r="H74" s="3"/>
      <c r="I74" s="3"/>
      <c r="J74" s="3"/>
      <c r="K74" s="3"/>
      <c r="L74" s="3"/>
      <c r="M74" s="3"/>
      <c r="N74" s="3"/>
      <c r="O74" s="3"/>
      <c r="P74" s="3"/>
      <c r="Q74" s="3"/>
      <c r="R74" s="3"/>
      <c r="T74" s="8"/>
    </row>
    <row r="75" spans="2:21">
      <c r="B75" s="96"/>
      <c r="C75" s="111"/>
      <c r="D75" s="111"/>
      <c r="E75" s="111"/>
      <c r="F75" s="96"/>
      <c r="G75" s="3"/>
      <c r="H75" s="3"/>
      <c r="I75" s="3"/>
      <c r="J75" s="3"/>
      <c r="K75" s="3"/>
      <c r="L75" s="3"/>
      <c r="M75" s="3"/>
      <c r="N75" s="3"/>
      <c r="O75" s="3"/>
      <c r="P75" s="3"/>
      <c r="Q75" s="3"/>
      <c r="R75" s="3"/>
      <c r="T75" s="8"/>
    </row>
    <row r="76" spans="2:21">
      <c r="B76" s="52" t="s">
        <v>60</v>
      </c>
      <c r="F76" s="3"/>
      <c r="G76" s="3"/>
      <c r="H76" s="3"/>
      <c r="I76" s="3"/>
      <c r="J76" s="3"/>
      <c r="K76" s="3"/>
      <c r="L76" s="3"/>
      <c r="M76" s="3"/>
      <c r="N76" s="3"/>
      <c r="O76" s="3"/>
      <c r="P76" s="3"/>
      <c r="Q76" s="3"/>
      <c r="R76" s="3"/>
      <c r="S76" s="3"/>
      <c r="T76" s="75"/>
      <c r="U76" s="28"/>
    </row>
    <row r="77" spans="2:21">
      <c r="B77" s="52" t="s">
        <v>73</v>
      </c>
      <c r="F77" s="3"/>
      <c r="G77" s="3"/>
      <c r="H77" s="3"/>
      <c r="I77" s="3"/>
      <c r="J77" s="3"/>
      <c r="K77" s="3"/>
      <c r="L77" s="3"/>
      <c r="M77" s="3"/>
      <c r="N77" s="3"/>
      <c r="O77" s="3"/>
      <c r="P77" s="3"/>
      <c r="Q77" s="3"/>
      <c r="R77" s="3"/>
      <c r="S77" s="3"/>
      <c r="T77" s="75"/>
      <c r="U77" s="28"/>
    </row>
    <row r="78" spans="2:21" ht="13" customHeight="1">
      <c r="B78" s="101" t="s">
        <v>78</v>
      </c>
      <c r="C78" s="102"/>
      <c r="D78" s="102"/>
      <c r="E78" s="102"/>
      <c r="F78" s="102"/>
      <c r="G78" s="102"/>
      <c r="H78" s="102"/>
      <c r="I78" s="102"/>
      <c r="J78" s="102"/>
      <c r="K78" s="102"/>
      <c r="L78" s="102"/>
      <c r="M78" s="102"/>
      <c r="N78" s="102"/>
      <c r="O78" s="102"/>
      <c r="P78" s="102"/>
      <c r="Q78" s="102"/>
      <c r="R78" s="102"/>
      <c r="T78" s="75"/>
      <c r="U78" s="28"/>
    </row>
    <row r="79" spans="2:21" ht="13" customHeight="1">
      <c r="B79" s="52" t="s">
        <v>77</v>
      </c>
      <c r="C79" s="49"/>
      <c r="D79" s="49"/>
      <c r="E79" s="49"/>
      <c r="F79" s="49"/>
      <c r="G79" s="49"/>
      <c r="H79" s="49"/>
      <c r="I79" s="49"/>
      <c r="J79" s="49"/>
      <c r="K79" s="49"/>
      <c r="L79" s="49"/>
      <c r="M79" s="49"/>
      <c r="N79" s="49"/>
      <c r="O79" s="49"/>
      <c r="P79" s="49"/>
      <c r="Q79" s="49"/>
      <c r="R79" s="49"/>
      <c r="T79" s="75"/>
      <c r="U79" s="28"/>
    </row>
    <row r="80" spans="2:21" ht="13" customHeight="1">
      <c r="B80" s="101" t="s">
        <v>76</v>
      </c>
      <c r="C80" s="102"/>
      <c r="D80" s="102"/>
      <c r="E80" s="102"/>
      <c r="F80" s="102"/>
      <c r="G80" s="102"/>
      <c r="H80" s="102"/>
      <c r="I80" s="102"/>
      <c r="J80" s="102"/>
      <c r="K80" s="102"/>
      <c r="L80" s="102"/>
      <c r="M80" s="102"/>
      <c r="N80" s="102"/>
      <c r="O80" s="102"/>
      <c r="P80" s="102"/>
      <c r="Q80" s="102"/>
      <c r="R80" s="102"/>
      <c r="T80" s="75"/>
      <c r="U80" s="28"/>
    </row>
    <row r="81" spans="2:21" ht="13" customHeight="1">
      <c r="B81" s="52" t="s">
        <v>75</v>
      </c>
      <c r="C81" s="3"/>
      <c r="D81" s="3"/>
      <c r="E81" s="3"/>
      <c r="F81" s="3"/>
      <c r="G81" s="3"/>
      <c r="H81" s="3"/>
      <c r="I81" s="3"/>
      <c r="J81" s="3"/>
      <c r="K81" s="3"/>
      <c r="L81" s="3"/>
      <c r="M81" s="3"/>
      <c r="N81" s="3"/>
      <c r="O81" s="3"/>
      <c r="P81" s="3"/>
      <c r="Q81" s="3"/>
      <c r="R81" s="3"/>
      <c r="T81" s="75"/>
      <c r="U81" s="28"/>
    </row>
    <row r="82" spans="2:21" ht="13" customHeight="1">
      <c r="B82" s="101" t="s">
        <v>74</v>
      </c>
      <c r="C82" s="102"/>
      <c r="D82" s="102"/>
      <c r="E82" s="102"/>
      <c r="F82" s="102"/>
      <c r="G82" s="102"/>
      <c r="H82" s="102"/>
      <c r="I82" s="102"/>
      <c r="J82" s="102"/>
      <c r="K82" s="102"/>
      <c r="L82" s="102"/>
      <c r="M82" s="102"/>
      <c r="N82" s="102"/>
      <c r="O82" s="102"/>
      <c r="P82" s="102"/>
      <c r="Q82" s="102"/>
      <c r="R82" s="102"/>
      <c r="T82" s="75"/>
      <c r="U82" s="28"/>
    </row>
    <row r="84" spans="2:21" s="1" customFormat="1" ht="15">
      <c r="B84" s="1" t="s">
        <v>80</v>
      </c>
      <c r="C84" s="59"/>
      <c r="D84" s="59"/>
      <c r="E84" s="59"/>
      <c r="F84" s="59"/>
      <c r="G84" s="59"/>
      <c r="H84" s="59"/>
      <c r="I84" s="59"/>
      <c r="J84" s="59"/>
      <c r="K84" s="59"/>
      <c r="L84" s="59"/>
      <c r="M84" s="59"/>
      <c r="N84" s="59"/>
      <c r="O84" s="59"/>
      <c r="P84" s="59"/>
      <c r="Q84" s="59"/>
      <c r="R84" s="59"/>
      <c r="S84" s="59"/>
      <c r="T84" s="60"/>
    </row>
  </sheetData>
  <mergeCells count="27">
    <mergeCell ref="B80:R80"/>
    <mergeCell ref="C72:E72"/>
    <mergeCell ref="C73:E73"/>
    <mergeCell ref="C74:E74"/>
    <mergeCell ref="C75:E75"/>
    <mergeCell ref="B78:R78"/>
    <mergeCell ref="B63:U63"/>
    <mergeCell ref="B64:T64"/>
    <mergeCell ref="C65:E65"/>
    <mergeCell ref="C66:E66"/>
    <mergeCell ref="C67:E67"/>
    <mergeCell ref="B82:R82"/>
    <mergeCell ref="B50:C50"/>
    <mergeCell ref="B41:C41"/>
    <mergeCell ref="B42:C42"/>
    <mergeCell ref="B43:C43"/>
    <mergeCell ref="B44:C44"/>
    <mergeCell ref="B45:C45"/>
    <mergeCell ref="B46:C46"/>
    <mergeCell ref="C71:E71"/>
    <mergeCell ref="B52:T52"/>
    <mergeCell ref="D56:H56"/>
    <mergeCell ref="K56:L56"/>
    <mergeCell ref="B59:R59"/>
    <mergeCell ref="C68:E68"/>
    <mergeCell ref="C69:E69"/>
    <mergeCell ref="C70:E70"/>
  </mergeCells>
  <printOptions horizontalCentered="1"/>
  <pageMargins left="0.2" right="0.2" top="0.59525462962962961" bottom="0.34259259259259262" header="0.3" footer="0.25"/>
  <pageSetup scale="37" fitToHeight="0" orientation="landscape" r:id="rId1"/>
  <headerFooter>
    <oddHeader xml:space="preserve">&amp;L               &amp;G&amp;C&amp;"Times New Roman,Bold"&amp;12ACOM Policy 307, Attachment C-
APM Strategies and Performance-Based Payments Incentive 
Performance Measure Report
&amp;S&amp;K000000
</oddHeader>
    <oddFooter>&amp;L&amp;"Times New Roman,Bold"Effective Dates: 10/1/20, 10/01/21, 09/30/22
Approval Dates: 05/24/21, 10/15/21,  10/06/22&amp;C&amp;"Times New Roman,Bold"&amp;12 307, Attachment C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62C2-643E-4751-9246-D59DACEF159A}">
  <sheetPr>
    <pageSetUpPr fitToPage="1"/>
  </sheetPr>
  <dimension ref="A1:U84"/>
  <sheetViews>
    <sheetView showGridLines="0" tabSelected="1" view="pageLayout" topLeftCell="A58" zoomScale="60" zoomScaleNormal="70" zoomScaleSheetLayoutView="100" zoomScalePageLayoutView="60" workbookViewId="0">
      <selection activeCell="K93" sqref="K93"/>
    </sheetView>
  </sheetViews>
  <sheetFormatPr defaultColWidth="8.7265625" defaultRowHeight="15.5"/>
  <cols>
    <col min="1" max="1" width="1.81640625" style="3" customWidth="1"/>
    <col min="2" max="2" width="18.1796875" style="2" customWidth="1"/>
    <col min="3" max="3" width="18.54296875" style="2" customWidth="1"/>
    <col min="4" max="4" width="21.7265625" style="2" customWidth="1"/>
    <col min="5" max="5" width="18.54296875" style="2" customWidth="1"/>
    <col min="6" max="6" width="17.26953125" style="2" customWidth="1"/>
    <col min="7" max="7" width="15.453125" style="2" customWidth="1"/>
    <col min="8" max="9" width="22.7265625" style="2" customWidth="1"/>
    <col min="10" max="10" width="17.453125" style="2" customWidth="1"/>
    <col min="11" max="11" width="19.453125" style="2" customWidth="1"/>
    <col min="12" max="12" width="13.26953125" style="2" customWidth="1"/>
    <col min="13" max="13" width="18.26953125" style="2" customWidth="1"/>
    <col min="14" max="14" width="16.54296875" style="2" customWidth="1"/>
    <col min="15" max="15" width="17.81640625" style="2" customWidth="1"/>
    <col min="16" max="16" width="17.7265625" style="2" customWidth="1"/>
    <col min="17" max="17" width="18" style="2" customWidth="1"/>
    <col min="18" max="18" width="17.7265625" style="2" customWidth="1"/>
    <col min="19" max="19" width="14.54296875" style="2" customWidth="1"/>
    <col min="20" max="20" width="12.54296875" style="6" customWidth="1"/>
    <col min="21" max="21" width="15.81640625" style="3" customWidth="1"/>
    <col min="22" max="22" width="9.54296875" style="3" bestFit="1" customWidth="1"/>
    <col min="23" max="16384" width="8.7265625" style="3"/>
  </cols>
  <sheetData>
    <row r="1" spans="1:20">
      <c r="A1" s="1"/>
    </row>
    <row r="2" spans="1:20">
      <c r="A2" s="1"/>
      <c r="B2" s="1" t="s">
        <v>0</v>
      </c>
      <c r="C2" s="3"/>
      <c r="D2" s="10"/>
      <c r="E2" s="10"/>
      <c r="F2" s="10"/>
      <c r="G2" s="10"/>
      <c r="H2" s="10"/>
      <c r="I2" s="10"/>
      <c r="J2" s="10"/>
      <c r="K2" s="10"/>
      <c r="L2" s="10"/>
      <c r="M2" s="10"/>
      <c r="N2" s="10"/>
      <c r="O2" s="10"/>
      <c r="P2" s="10"/>
      <c r="Q2" s="10"/>
      <c r="R2" s="10"/>
      <c r="S2" s="11"/>
      <c r="T2" s="12"/>
    </row>
    <row r="3" spans="1:20">
      <c r="B3" s="1"/>
      <c r="C3" s="3"/>
      <c r="D3" s="1"/>
      <c r="E3" s="1"/>
      <c r="F3" s="1"/>
      <c r="G3" s="1"/>
      <c r="H3" s="1"/>
      <c r="I3" s="1"/>
      <c r="J3" s="1"/>
      <c r="K3" s="1"/>
      <c r="L3" s="1"/>
      <c r="M3" s="1"/>
      <c r="N3" s="1"/>
      <c r="O3" s="1"/>
      <c r="P3" s="1"/>
      <c r="Q3" s="1"/>
      <c r="R3" s="1"/>
      <c r="S3" s="3"/>
      <c r="T3" s="12"/>
    </row>
    <row r="4" spans="1:20">
      <c r="B4" s="1" t="s">
        <v>1</v>
      </c>
      <c r="C4" s="3"/>
      <c r="D4" s="13" t="s">
        <v>3</v>
      </c>
      <c r="E4" s="13"/>
      <c r="F4" s="13"/>
      <c r="G4" s="13"/>
      <c r="H4" s="10"/>
      <c r="I4" s="10"/>
      <c r="J4" s="10"/>
      <c r="K4" s="10"/>
      <c r="L4" s="10"/>
      <c r="M4" s="10"/>
      <c r="N4" s="10"/>
      <c r="O4" s="10"/>
      <c r="P4" s="10"/>
      <c r="Q4" s="10"/>
      <c r="R4" s="10"/>
      <c r="S4" s="11"/>
      <c r="T4" s="12"/>
    </row>
    <row r="5" spans="1:20">
      <c r="B5" s="1"/>
      <c r="C5" s="3"/>
      <c r="D5" s="1"/>
      <c r="E5" s="1"/>
      <c r="F5" s="1"/>
      <c r="G5" s="1"/>
      <c r="H5" s="1"/>
      <c r="I5" s="1"/>
      <c r="J5" s="1"/>
      <c r="K5" s="1"/>
      <c r="L5" s="1"/>
      <c r="M5" s="1"/>
      <c r="N5" s="1"/>
      <c r="O5" s="1"/>
      <c r="P5" s="1"/>
      <c r="Q5" s="1"/>
      <c r="R5" s="1"/>
      <c r="S5" s="3"/>
      <c r="T5" s="12"/>
    </row>
    <row r="6" spans="1:20" ht="16" thickBot="1">
      <c r="B6" s="14"/>
      <c r="C6" s="15" t="s">
        <v>2</v>
      </c>
    </row>
    <row r="7" spans="1:20" s="4" customFormat="1" ht="60" customHeight="1">
      <c r="B7" s="16" t="s">
        <v>39</v>
      </c>
      <c r="C7" s="17" t="s">
        <v>40</v>
      </c>
      <c r="D7" s="17" t="s">
        <v>41</v>
      </c>
      <c r="E7" s="17" t="s">
        <v>55</v>
      </c>
      <c r="F7" s="17" t="s">
        <v>56</v>
      </c>
      <c r="G7" s="17" t="s">
        <v>57</v>
      </c>
      <c r="H7" s="17" t="s">
        <v>58</v>
      </c>
      <c r="I7" s="17" t="s">
        <v>72</v>
      </c>
      <c r="J7" s="17" t="s">
        <v>61</v>
      </c>
      <c r="K7" s="17" t="s">
        <v>62</v>
      </c>
      <c r="L7" s="17" t="s">
        <v>63</v>
      </c>
      <c r="M7" s="17" t="s">
        <v>64</v>
      </c>
      <c r="N7" s="17" t="s">
        <v>65</v>
      </c>
      <c r="O7" s="17" t="s">
        <v>17</v>
      </c>
      <c r="P7" s="17" t="s">
        <v>66</v>
      </c>
      <c r="Q7" s="17" t="s">
        <v>67</v>
      </c>
      <c r="R7" s="17" t="s">
        <v>68</v>
      </c>
      <c r="S7" s="18" t="s">
        <v>18</v>
      </c>
    </row>
    <row r="8" spans="1:20" s="5" customFormat="1">
      <c r="B8" s="19"/>
      <c r="C8" s="20"/>
      <c r="D8" s="20" t="s">
        <v>4</v>
      </c>
      <c r="E8" s="20"/>
      <c r="F8" s="20" t="s">
        <v>8</v>
      </c>
      <c r="G8" s="20" t="s">
        <v>26</v>
      </c>
      <c r="H8" s="20" t="s">
        <v>48</v>
      </c>
      <c r="I8" s="20">
        <v>150</v>
      </c>
      <c r="J8" s="20">
        <v>300</v>
      </c>
      <c r="K8" s="89">
        <f>IFERROR(I8/J8,"")</f>
        <v>0.5</v>
      </c>
      <c r="L8" s="20">
        <v>175</v>
      </c>
      <c r="M8" s="20">
        <v>300</v>
      </c>
      <c r="N8" s="89">
        <f>IFERROR(L8/M8,"")</f>
        <v>0.58333333333333337</v>
      </c>
      <c r="O8" s="89">
        <f>IFERROR(N8-K8,"")</f>
        <v>8.333333333333337E-2</v>
      </c>
      <c r="P8" s="20">
        <v>160</v>
      </c>
      <c r="Q8" s="20">
        <v>350</v>
      </c>
      <c r="R8" s="89">
        <f>IFERROR(P8/Q8,"")</f>
        <v>0.45714285714285713</v>
      </c>
      <c r="S8" s="90">
        <f>IFERROR(R8-N8,"")</f>
        <v>-0.12619047619047624</v>
      </c>
    </row>
    <row r="9" spans="1:20" s="5" customFormat="1">
      <c r="B9" s="19"/>
      <c r="C9" s="20"/>
      <c r="D9" s="20" t="s">
        <v>5</v>
      </c>
      <c r="E9" s="20"/>
      <c r="F9" s="20" t="s">
        <v>10</v>
      </c>
      <c r="G9" s="20" t="s">
        <v>26</v>
      </c>
      <c r="H9" s="20" t="s">
        <v>48</v>
      </c>
      <c r="I9" s="20">
        <v>100</v>
      </c>
      <c r="J9" s="20">
        <v>400</v>
      </c>
      <c r="K9" s="89">
        <f t="shared" ref="K9:K40" si="0">IFERROR(I9/J9,"")</f>
        <v>0.25</v>
      </c>
      <c r="L9" s="20">
        <v>75</v>
      </c>
      <c r="M9" s="20">
        <v>400</v>
      </c>
      <c r="N9" s="89">
        <f t="shared" ref="N9:N40" si="1">IFERROR(L9/M9,"")</f>
        <v>0.1875</v>
      </c>
      <c r="O9" s="89">
        <f t="shared" ref="O9:O40" si="2">IFERROR(N9-K9,"")</f>
        <v>-6.25E-2</v>
      </c>
      <c r="P9" s="20">
        <v>150</v>
      </c>
      <c r="Q9" s="20">
        <v>400</v>
      </c>
      <c r="R9" s="89">
        <f t="shared" ref="R9:R40" si="3">IFERROR(P9/Q9,"")</f>
        <v>0.375</v>
      </c>
      <c r="S9" s="90">
        <f t="shared" ref="S9:S40" si="4">IFERROR(R9-N9,"")</f>
        <v>0.1875</v>
      </c>
    </row>
    <row r="10" spans="1:20" s="5" customFormat="1">
      <c r="B10" s="19"/>
      <c r="C10" s="20"/>
      <c r="D10" s="20" t="s">
        <v>6</v>
      </c>
      <c r="E10" s="20"/>
      <c r="F10" s="20" t="s">
        <v>8</v>
      </c>
      <c r="G10" s="20" t="s">
        <v>26</v>
      </c>
      <c r="H10" s="20" t="s">
        <v>48</v>
      </c>
      <c r="I10" s="20">
        <v>100</v>
      </c>
      <c r="J10" s="20">
        <v>300</v>
      </c>
      <c r="K10" s="89">
        <f t="shared" si="0"/>
        <v>0.33333333333333331</v>
      </c>
      <c r="L10" s="20">
        <v>125</v>
      </c>
      <c r="M10" s="20">
        <v>300</v>
      </c>
      <c r="N10" s="89">
        <f t="shared" si="1"/>
        <v>0.41666666666666669</v>
      </c>
      <c r="O10" s="89">
        <f t="shared" si="2"/>
        <v>8.333333333333337E-2</v>
      </c>
      <c r="P10" s="20">
        <v>120</v>
      </c>
      <c r="Q10" s="20">
        <v>300</v>
      </c>
      <c r="R10" s="89">
        <f t="shared" si="3"/>
        <v>0.4</v>
      </c>
      <c r="S10" s="90">
        <f t="shared" si="4"/>
        <v>-1.6666666666666663E-2</v>
      </c>
    </row>
    <row r="11" spans="1:20" s="5" customFormat="1">
      <c r="B11" s="19"/>
      <c r="C11" s="20"/>
      <c r="D11" s="20" t="s">
        <v>7</v>
      </c>
      <c r="E11" s="20"/>
      <c r="F11" s="20" t="s">
        <v>50</v>
      </c>
      <c r="G11" s="20" t="s">
        <v>26</v>
      </c>
      <c r="H11" s="20" t="s">
        <v>48</v>
      </c>
      <c r="I11" s="20">
        <v>50</v>
      </c>
      <c r="J11" s="20">
        <v>100</v>
      </c>
      <c r="K11" s="89">
        <f t="shared" si="0"/>
        <v>0.5</v>
      </c>
      <c r="L11" s="20">
        <v>52</v>
      </c>
      <c r="M11" s="20">
        <v>100</v>
      </c>
      <c r="N11" s="89">
        <f t="shared" si="1"/>
        <v>0.52</v>
      </c>
      <c r="O11" s="89">
        <f t="shared" si="2"/>
        <v>2.0000000000000018E-2</v>
      </c>
      <c r="P11" s="20">
        <v>75</v>
      </c>
      <c r="Q11" s="20">
        <v>100</v>
      </c>
      <c r="R11" s="89">
        <f t="shared" si="3"/>
        <v>0.75</v>
      </c>
      <c r="S11" s="90">
        <f t="shared" si="4"/>
        <v>0.22999999999999998</v>
      </c>
    </row>
    <row r="12" spans="1:20" s="5" customFormat="1">
      <c r="B12" s="19"/>
      <c r="C12" s="20"/>
      <c r="D12" s="20" t="s">
        <v>4</v>
      </c>
      <c r="E12" s="20"/>
      <c r="F12" s="20" t="s">
        <v>8</v>
      </c>
      <c r="G12" s="20" t="s">
        <v>27</v>
      </c>
      <c r="H12" s="20" t="s">
        <v>48</v>
      </c>
      <c r="I12" s="20">
        <v>150</v>
      </c>
      <c r="J12" s="20">
        <v>300</v>
      </c>
      <c r="K12" s="89">
        <f t="shared" si="0"/>
        <v>0.5</v>
      </c>
      <c r="L12" s="20">
        <v>135</v>
      </c>
      <c r="M12" s="20">
        <v>300</v>
      </c>
      <c r="N12" s="89">
        <f t="shared" si="1"/>
        <v>0.45</v>
      </c>
      <c r="O12" s="89">
        <f t="shared" si="2"/>
        <v>-4.9999999999999989E-2</v>
      </c>
      <c r="P12" s="20">
        <v>152</v>
      </c>
      <c r="Q12" s="20">
        <v>300</v>
      </c>
      <c r="R12" s="89">
        <f t="shared" si="3"/>
        <v>0.50666666666666671</v>
      </c>
      <c r="S12" s="90">
        <f t="shared" si="4"/>
        <v>5.6666666666666698E-2</v>
      </c>
    </row>
    <row r="13" spans="1:20" s="5" customFormat="1">
      <c r="B13" s="19"/>
      <c r="C13" s="20"/>
      <c r="D13" s="20" t="s">
        <v>5</v>
      </c>
      <c r="E13" s="20"/>
      <c r="F13" s="20" t="s">
        <v>10</v>
      </c>
      <c r="G13" s="20" t="s">
        <v>27</v>
      </c>
      <c r="H13" s="20" t="s">
        <v>48</v>
      </c>
      <c r="I13" s="20">
        <v>150</v>
      </c>
      <c r="J13" s="20">
        <v>400</v>
      </c>
      <c r="K13" s="89">
        <f t="shared" si="0"/>
        <v>0.375</v>
      </c>
      <c r="L13" s="20">
        <v>175</v>
      </c>
      <c r="M13" s="20">
        <v>400</v>
      </c>
      <c r="N13" s="89">
        <f t="shared" si="1"/>
        <v>0.4375</v>
      </c>
      <c r="O13" s="89">
        <f t="shared" si="2"/>
        <v>6.25E-2</v>
      </c>
      <c r="P13" s="20">
        <v>175</v>
      </c>
      <c r="Q13" s="20">
        <v>400</v>
      </c>
      <c r="R13" s="89">
        <f t="shared" si="3"/>
        <v>0.4375</v>
      </c>
      <c r="S13" s="90">
        <f t="shared" si="4"/>
        <v>0</v>
      </c>
    </row>
    <row r="14" spans="1:20" s="5" customFormat="1">
      <c r="B14" s="19"/>
      <c r="C14" s="20"/>
      <c r="D14" s="20" t="s">
        <v>6</v>
      </c>
      <c r="E14" s="20"/>
      <c r="F14" s="20" t="s">
        <v>8</v>
      </c>
      <c r="G14" s="20" t="s">
        <v>27</v>
      </c>
      <c r="H14" s="20" t="s">
        <v>48</v>
      </c>
      <c r="I14" s="20">
        <v>200</v>
      </c>
      <c r="J14" s="20">
        <v>300</v>
      </c>
      <c r="K14" s="89">
        <f t="shared" si="0"/>
        <v>0.66666666666666663</v>
      </c>
      <c r="L14" s="20">
        <v>202</v>
      </c>
      <c r="M14" s="20">
        <v>300</v>
      </c>
      <c r="N14" s="89">
        <f t="shared" si="1"/>
        <v>0.67333333333333334</v>
      </c>
      <c r="O14" s="89">
        <f t="shared" si="2"/>
        <v>6.6666666666667096E-3</v>
      </c>
      <c r="P14" s="20">
        <v>201</v>
      </c>
      <c r="Q14" s="20">
        <v>300</v>
      </c>
      <c r="R14" s="89">
        <f t="shared" si="3"/>
        <v>0.67</v>
      </c>
      <c r="S14" s="90">
        <f t="shared" si="4"/>
        <v>-3.3333333333332993E-3</v>
      </c>
    </row>
    <row r="15" spans="1:20" s="5" customFormat="1">
      <c r="B15" s="19"/>
      <c r="C15" s="20"/>
      <c r="D15" s="20" t="s">
        <v>7</v>
      </c>
      <c r="E15" s="20"/>
      <c r="F15" s="20" t="s">
        <v>50</v>
      </c>
      <c r="G15" s="20" t="s">
        <v>27</v>
      </c>
      <c r="H15" s="20" t="s">
        <v>48</v>
      </c>
      <c r="I15" s="20">
        <v>2000</v>
      </c>
      <c r="J15" s="20">
        <v>5000</v>
      </c>
      <c r="K15" s="89">
        <f t="shared" si="0"/>
        <v>0.4</v>
      </c>
      <c r="L15" s="20">
        <v>2200</v>
      </c>
      <c r="M15" s="20">
        <v>5000</v>
      </c>
      <c r="N15" s="89">
        <f t="shared" si="1"/>
        <v>0.44</v>
      </c>
      <c r="O15" s="89">
        <f t="shared" si="2"/>
        <v>3.999999999999998E-2</v>
      </c>
      <c r="P15" s="20">
        <v>2100</v>
      </c>
      <c r="Q15" s="20">
        <v>5000</v>
      </c>
      <c r="R15" s="89">
        <f t="shared" si="3"/>
        <v>0.42</v>
      </c>
      <c r="S15" s="90">
        <f t="shared" si="4"/>
        <v>-2.0000000000000018E-2</v>
      </c>
    </row>
    <row r="16" spans="1:20" s="5" customFormat="1">
      <c r="B16" s="19"/>
      <c r="C16" s="20"/>
      <c r="D16" s="20" t="s">
        <v>16</v>
      </c>
      <c r="E16" s="20"/>
      <c r="F16" s="20" t="s">
        <v>8</v>
      </c>
      <c r="G16" s="20" t="s">
        <v>44</v>
      </c>
      <c r="H16" s="20" t="s">
        <v>49</v>
      </c>
      <c r="I16" s="20">
        <v>88</v>
      </c>
      <c r="J16" s="20">
        <v>100</v>
      </c>
      <c r="K16" s="89">
        <f t="shared" si="0"/>
        <v>0.88</v>
      </c>
      <c r="L16" s="20">
        <v>86</v>
      </c>
      <c r="M16" s="20">
        <v>100</v>
      </c>
      <c r="N16" s="89">
        <f t="shared" si="1"/>
        <v>0.86</v>
      </c>
      <c r="O16" s="89">
        <f t="shared" si="2"/>
        <v>-2.0000000000000018E-2</v>
      </c>
      <c r="P16" s="20">
        <v>89</v>
      </c>
      <c r="Q16" s="20">
        <v>100</v>
      </c>
      <c r="R16" s="89">
        <f t="shared" si="3"/>
        <v>0.89</v>
      </c>
      <c r="S16" s="90">
        <f t="shared" si="4"/>
        <v>3.0000000000000027E-2</v>
      </c>
    </row>
    <row r="17" spans="2:19" s="5" customFormat="1">
      <c r="B17" s="19"/>
      <c r="C17" s="20"/>
      <c r="D17" s="20" t="s">
        <v>16</v>
      </c>
      <c r="E17" s="20"/>
      <c r="F17" s="20" t="s">
        <v>8</v>
      </c>
      <c r="G17" s="20" t="s">
        <v>30</v>
      </c>
      <c r="H17" s="20" t="s">
        <v>48</v>
      </c>
      <c r="I17" s="20">
        <v>100</v>
      </c>
      <c r="J17" s="20">
        <v>200</v>
      </c>
      <c r="K17" s="89">
        <f t="shared" si="0"/>
        <v>0.5</v>
      </c>
      <c r="L17" s="20">
        <v>100</v>
      </c>
      <c r="M17" s="20">
        <v>200</v>
      </c>
      <c r="N17" s="89">
        <f t="shared" si="1"/>
        <v>0.5</v>
      </c>
      <c r="O17" s="89">
        <f t="shared" si="2"/>
        <v>0</v>
      </c>
      <c r="P17" s="20">
        <v>110</v>
      </c>
      <c r="Q17" s="20">
        <v>200</v>
      </c>
      <c r="R17" s="89">
        <f t="shared" si="3"/>
        <v>0.55000000000000004</v>
      </c>
      <c r="S17" s="90">
        <f t="shared" si="4"/>
        <v>5.0000000000000044E-2</v>
      </c>
    </row>
    <row r="18" spans="2:19" s="5" customFormat="1">
      <c r="B18" s="19"/>
      <c r="C18" s="20"/>
      <c r="D18" s="20" t="s">
        <v>16</v>
      </c>
      <c r="E18" s="20"/>
      <c r="F18" s="20" t="s">
        <v>8</v>
      </c>
      <c r="G18" s="20" t="s">
        <v>29</v>
      </c>
      <c r="H18" s="20" t="s">
        <v>48</v>
      </c>
      <c r="I18" s="20">
        <v>100</v>
      </c>
      <c r="J18" s="20">
        <v>200</v>
      </c>
      <c r="K18" s="89">
        <f t="shared" si="0"/>
        <v>0.5</v>
      </c>
      <c r="L18" s="20">
        <v>100</v>
      </c>
      <c r="M18" s="20">
        <v>200</v>
      </c>
      <c r="N18" s="89">
        <f t="shared" si="1"/>
        <v>0.5</v>
      </c>
      <c r="O18" s="89">
        <f t="shared" si="2"/>
        <v>0</v>
      </c>
      <c r="P18" s="20">
        <v>105</v>
      </c>
      <c r="Q18" s="20">
        <v>300</v>
      </c>
      <c r="R18" s="89">
        <f t="shared" si="3"/>
        <v>0.35</v>
      </c>
      <c r="S18" s="90">
        <f t="shared" si="4"/>
        <v>-0.15000000000000002</v>
      </c>
    </row>
    <row r="19" spans="2:19" s="5" customFormat="1">
      <c r="B19" s="19"/>
      <c r="C19" s="20"/>
      <c r="D19" s="20" t="s">
        <v>46</v>
      </c>
      <c r="E19" s="20"/>
      <c r="F19" s="20" t="s">
        <v>25</v>
      </c>
      <c r="G19" s="20" t="s">
        <v>30</v>
      </c>
      <c r="H19" s="20" t="s">
        <v>49</v>
      </c>
      <c r="I19" s="20">
        <v>100</v>
      </c>
      <c r="J19" s="20">
        <v>200</v>
      </c>
      <c r="K19" s="89">
        <f t="shared" si="0"/>
        <v>0.5</v>
      </c>
      <c r="L19" s="20">
        <v>100</v>
      </c>
      <c r="M19" s="20">
        <v>200</v>
      </c>
      <c r="N19" s="89">
        <f t="shared" si="1"/>
        <v>0.5</v>
      </c>
      <c r="O19" s="89">
        <f t="shared" si="2"/>
        <v>0</v>
      </c>
      <c r="P19" s="20">
        <v>100</v>
      </c>
      <c r="Q19" s="20">
        <v>200</v>
      </c>
      <c r="R19" s="89">
        <f t="shared" si="3"/>
        <v>0.5</v>
      </c>
      <c r="S19" s="90">
        <f t="shared" si="4"/>
        <v>0</v>
      </c>
    </row>
    <row r="20" spans="2:19" s="5" customFormat="1" ht="36" customHeight="1">
      <c r="B20" s="19"/>
      <c r="C20" s="20"/>
      <c r="D20" s="20" t="s">
        <v>45</v>
      </c>
      <c r="E20" s="20"/>
      <c r="F20" s="20" t="s">
        <v>50</v>
      </c>
      <c r="G20" s="20" t="s">
        <v>28</v>
      </c>
      <c r="H20" s="20" t="s">
        <v>48</v>
      </c>
      <c r="I20" s="20">
        <v>50</v>
      </c>
      <c r="J20" s="20">
        <v>100</v>
      </c>
      <c r="K20" s="89">
        <f>IFERROR(I20/J20,"")</f>
        <v>0.5</v>
      </c>
      <c r="L20" s="20">
        <v>75</v>
      </c>
      <c r="M20" s="20">
        <v>100</v>
      </c>
      <c r="N20" s="89">
        <f>IFERROR(L20/M20,"")</f>
        <v>0.75</v>
      </c>
      <c r="O20" s="89">
        <f>IFERROR(N20-K20,"")</f>
        <v>0.25</v>
      </c>
      <c r="P20" s="20">
        <v>50</v>
      </c>
      <c r="Q20" s="20">
        <v>100</v>
      </c>
      <c r="R20" s="89">
        <f>IFERROR(P20/Q20,"")</f>
        <v>0.5</v>
      </c>
      <c r="S20" s="90">
        <f>IFERROR(R20-N20,"")</f>
        <v>-0.25</v>
      </c>
    </row>
    <row r="21" spans="2:19" s="5" customFormat="1">
      <c r="B21" s="19"/>
      <c r="C21" s="20"/>
      <c r="D21" s="20"/>
      <c r="E21" s="20"/>
      <c r="F21" s="20"/>
      <c r="G21" s="20"/>
      <c r="H21" s="20"/>
      <c r="I21" s="20"/>
      <c r="J21" s="20"/>
      <c r="K21" s="89" t="str">
        <f t="shared" ref="K21:K33" si="5">IFERROR(I21/J21,"")</f>
        <v/>
      </c>
      <c r="L21" s="20"/>
      <c r="M21" s="20"/>
      <c r="N21" s="89" t="str">
        <f t="shared" ref="N21:N24" si="6">IFERROR(L21/M21,"")</f>
        <v/>
      </c>
      <c r="O21" s="89" t="str">
        <f t="shared" ref="O21:O29" si="7">IFERROR(N21-K21,"")</f>
        <v/>
      </c>
      <c r="P21" s="20"/>
      <c r="Q21" s="20"/>
      <c r="R21" s="78"/>
      <c r="S21" s="81"/>
    </row>
    <row r="22" spans="2:19" s="5" customFormat="1">
      <c r="B22" s="19"/>
      <c r="C22" s="20"/>
      <c r="D22" s="77"/>
      <c r="E22" s="77"/>
      <c r="F22" s="77"/>
      <c r="G22" s="77"/>
      <c r="H22" s="77"/>
      <c r="I22" s="77"/>
      <c r="J22" s="77"/>
      <c r="K22" s="78" t="str">
        <f t="shared" si="5"/>
        <v/>
      </c>
      <c r="L22" s="77"/>
      <c r="M22" s="77"/>
      <c r="N22" s="89" t="str">
        <f t="shared" si="6"/>
        <v/>
      </c>
      <c r="O22" s="89" t="str">
        <f t="shared" si="7"/>
        <v/>
      </c>
      <c r="P22" s="77"/>
      <c r="Q22" s="77"/>
      <c r="R22" s="79"/>
      <c r="S22" s="80"/>
    </row>
    <row r="23" spans="2:19" s="5" customFormat="1">
      <c r="B23" s="19"/>
      <c r="C23" s="20"/>
      <c r="D23" s="20"/>
      <c r="E23" s="20"/>
      <c r="F23" s="20"/>
      <c r="G23" s="20"/>
      <c r="H23" s="20"/>
      <c r="I23" s="20"/>
      <c r="J23" s="20"/>
      <c r="K23" s="78" t="str">
        <f t="shared" si="5"/>
        <v/>
      </c>
      <c r="L23" s="20"/>
      <c r="M23" s="20"/>
      <c r="N23" s="89" t="str">
        <f t="shared" si="6"/>
        <v/>
      </c>
      <c r="O23" s="89" t="str">
        <f t="shared" si="7"/>
        <v/>
      </c>
      <c r="P23" s="20"/>
      <c r="Q23" s="20"/>
      <c r="R23" s="78"/>
      <c r="S23" s="81"/>
    </row>
    <row r="24" spans="2:19" s="5" customFormat="1">
      <c r="B24" s="19"/>
      <c r="C24" s="20"/>
      <c r="D24" s="20"/>
      <c r="E24" s="20"/>
      <c r="F24" s="20"/>
      <c r="G24" s="20"/>
      <c r="H24" s="20"/>
      <c r="I24" s="20"/>
      <c r="J24" s="20"/>
      <c r="K24" s="78" t="str">
        <f t="shared" si="5"/>
        <v/>
      </c>
      <c r="L24" s="20"/>
      <c r="M24" s="20"/>
      <c r="N24" s="89" t="str">
        <f t="shared" si="6"/>
        <v/>
      </c>
      <c r="O24" s="89" t="str">
        <f t="shared" si="7"/>
        <v/>
      </c>
      <c r="P24" s="20"/>
      <c r="Q24" s="20"/>
      <c r="R24" s="78" t="str">
        <f t="shared" si="3"/>
        <v/>
      </c>
      <c r="S24" s="81" t="str">
        <f t="shared" si="4"/>
        <v/>
      </c>
    </row>
    <row r="25" spans="2:19" s="5" customFormat="1">
      <c r="B25" s="19"/>
      <c r="C25" s="20"/>
      <c r="D25" s="20"/>
      <c r="E25" s="20"/>
      <c r="F25" s="20"/>
      <c r="G25" s="20"/>
      <c r="H25" s="20"/>
      <c r="I25" s="20"/>
      <c r="J25" s="20"/>
      <c r="K25" s="89" t="str">
        <f t="shared" si="5"/>
        <v/>
      </c>
      <c r="L25" s="20"/>
      <c r="M25" s="20"/>
      <c r="N25" s="78" t="str">
        <f t="shared" si="1"/>
        <v/>
      </c>
      <c r="O25" s="89" t="str">
        <f t="shared" si="7"/>
        <v/>
      </c>
      <c r="P25" s="20"/>
      <c r="Q25" s="20"/>
      <c r="R25" s="78" t="str">
        <f t="shared" si="3"/>
        <v/>
      </c>
      <c r="S25" s="81" t="str">
        <f t="shared" si="4"/>
        <v/>
      </c>
    </row>
    <row r="26" spans="2:19" s="5" customFormat="1">
      <c r="B26" s="19"/>
      <c r="C26" s="20"/>
      <c r="D26" s="20"/>
      <c r="E26" s="20"/>
      <c r="F26" s="20"/>
      <c r="G26" s="20"/>
      <c r="H26" s="20"/>
      <c r="I26" s="20"/>
      <c r="J26" s="20"/>
      <c r="K26" s="89" t="str">
        <f t="shared" si="5"/>
        <v/>
      </c>
      <c r="L26" s="20"/>
      <c r="M26" s="20"/>
      <c r="N26" s="78" t="str">
        <f t="shared" si="1"/>
        <v/>
      </c>
      <c r="O26" s="89" t="str">
        <f t="shared" si="7"/>
        <v/>
      </c>
      <c r="P26" s="20"/>
      <c r="Q26" s="20"/>
      <c r="R26" s="89" t="str">
        <f t="shared" si="3"/>
        <v/>
      </c>
      <c r="S26" s="90" t="str">
        <f t="shared" si="4"/>
        <v/>
      </c>
    </row>
    <row r="27" spans="2:19" s="5" customFormat="1">
      <c r="B27" s="19"/>
      <c r="C27" s="20"/>
      <c r="D27" s="20"/>
      <c r="E27" s="20"/>
      <c r="F27" s="20"/>
      <c r="G27" s="20"/>
      <c r="H27" s="20"/>
      <c r="I27" s="20"/>
      <c r="J27" s="20"/>
      <c r="K27" s="89" t="str">
        <f t="shared" si="5"/>
        <v/>
      </c>
      <c r="L27" s="20"/>
      <c r="M27" s="20"/>
      <c r="N27" s="89" t="str">
        <f t="shared" si="1"/>
        <v/>
      </c>
      <c r="O27" s="89" t="str">
        <f t="shared" si="7"/>
        <v/>
      </c>
      <c r="P27" s="20"/>
      <c r="Q27" s="20"/>
      <c r="R27" s="89" t="str">
        <f t="shared" si="3"/>
        <v/>
      </c>
      <c r="S27" s="90" t="str">
        <f t="shared" si="4"/>
        <v/>
      </c>
    </row>
    <row r="28" spans="2:19" s="5" customFormat="1">
      <c r="B28" s="19"/>
      <c r="C28" s="20"/>
      <c r="D28" s="20"/>
      <c r="E28" s="20"/>
      <c r="F28" s="20"/>
      <c r="G28" s="20"/>
      <c r="H28" s="20"/>
      <c r="I28" s="20"/>
      <c r="J28" s="20"/>
      <c r="K28" s="89" t="str">
        <f t="shared" si="5"/>
        <v/>
      </c>
      <c r="L28" s="20"/>
      <c r="M28" s="20"/>
      <c r="N28" s="89" t="str">
        <f t="shared" si="1"/>
        <v/>
      </c>
      <c r="O28" s="89" t="str">
        <f t="shared" si="7"/>
        <v/>
      </c>
      <c r="P28" s="20"/>
      <c r="Q28" s="20"/>
      <c r="R28" s="89" t="str">
        <f t="shared" si="3"/>
        <v/>
      </c>
      <c r="S28" s="90" t="str">
        <f t="shared" si="4"/>
        <v/>
      </c>
    </row>
    <row r="29" spans="2:19" s="5" customFormat="1">
      <c r="B29" s="19"/>
      <c r="C29" s="20"/>
      <c r="D29" s="20"/>
      <c r="E29" s="20"/>
      <c r="F29" s="20"/>
      <c r="G29" s="20"/>
      <c r="H29" s="20"/>
      <c r="I29" s="20"/>
      <c r="J29" s="20"/>
      <c r="K29" s="89" t="str">
        <f t="shared" si="5"/>
        <v/>
      </c>
      <c r="L29" s="20"/>
      <c r="M29" s="20"/>
      <c r="N29" s="89" t="str">
        <f t="shared" si="1"/>
        <v/>
      </c>
      <c r="O29" s="89" t="str">
        <f t="shared" si="7"/>
        <v/>
      </c>
      <c r="P29" s="20"/>
      <c r="Q29" s="20"/>
      <c r="R29" s="89" t="str">
        <f t="shared" si="3"/>
        <v/>
      </c>
      <c r="S29" s="90" t="str">
        <f t="shared" si="4"/>
        <v/>
      </c>
    </row>
    <row r="30" spans="2:19" s="5" customFormat="1">
      <c r="B30" s="19"/>
      <c r="C30" s="20"/>
      <c r="D30" s="20"/>
      <c r="E30" s="20"/>
      <c r="F30" s="20"/>
      <c r="G30" s="20"/>
      <c r="H30" s="20"/>
      <c r="I30" s="20"/>
      <c r="J30" s="20"/>
      <c r="K30" s="89" t="str">
        <f t="shared" si="5"/>
        <v/>
      </c>
      <c r="L30" s="20"/>
      <c r="M30" s="20"/>
      <c r="N30" s="89" t="str">
        <f t="shared" si="1"/>
        <v/>
      </c>
      <c r="O30" s="89" t="str">
        <f t="shared" si="2"/>
        <v/>
      </c>
      <c r="P30" s="20"/>
      <c r="Q30" s="20"/>
      <c r="R30" s="89" t="str">
        <f t="shared" si="3"/>
        <v/>
      </c>
      <c r="S30" s="90" t="str">
        <f t="shared" si="4"/>
        <v/>
      </c>
    </row>
    <row r="31" spans="2:19" s="5" customFormat="1">
      <c r="B31" s="19"/>
      <c r="C31" s="20"/>
      <c r="D31" s="20"/>
      <c r="E31" s="20"/>
      <c r="F31" s="20"/>
      <c r="G31" s="20"/>
      <c r="H31" s="20"/>
      <c r="I31" s="20"/>
      <c r="J31" s="20"/>
      <c r="K31" s="89" t="str">
        <f t="shared" si="5"/>
        <v/>
      </c>
      <c r="L31" s="20"/>
      <c r="M31" s="20"/>
      <c r="N31" s="89" t="str">
        <f t="shared" si="1"/>
        <v/>
      </c>
      <c r="O31" s="89" t="str">
        <f t="shared" si="2"/>
        <v/>
      </c>
      <c r="P31" s="20"/>
      <c r="Q31" s="20"/>
      <c r="R31" s="89" t="str">
        <f t="shared" si="3"/>
        <v/>
      </c>
      <c r="S31" s="90" t="str">
        <f t="shared" si="4"/>
        <v/>
      </c>
    </row>
    <row r="32" spans="2:19" s="5" customFormat="1">
      <c r="B32" s="19"/>
      <c r="C32" s="20"/>
      <c r="D32" s="20"/>
      <c r="E32" s="20"/>
      <c r="F32" s="20"/>
      <c r="G32" s="20"/>
      <c r="H32" s="20"/>
      <c r="I32" s="20"/>
      <c r="J32" s="20"/>
      <c r="K32" s="89" t="str">
        <f t="shared" si="5"/>
        <v/>
      </c>
      <c r="L32" s="20"/>
      <c r="M32" s="20"/>
      <c r="N32" s="89" t="str">
        <f t="shared" si="1"/>
        <v/>
      </c>
      <c r="O32" s="89" t="str">
        <f t="shared" si="2"/>
        <v/>
      </c>
      <c r="P32" s="20"/>
      <c r="Q32" s="20"/>
      <c r="R32" s="89" t="str">
        <f t="shared" si="3"/>
        <v/>
      </c>
      <c r="S32" s="90" t="str">
        <f t="shared" si="4"/>
        <v/>
      </c>
    </row>
    <row r="33" spans="2:19" s="5" customFormat="1">
      <c r="B33" s="19"/>
      <c r="C33" s="20"/>
      <c r="D33" s="20"/>
      <c r="E33" s="20"/>
      <c r="F33" s="20"/>
      <c r="G33" s="20"/>
      <c r="H33" s="20"/>
      <c r="I33" s="20"/>
      <c r="J33" s="20"/>
      <c r="K33" s="89" t="str">
        <f t="shared" si="5"/>
        <v/>
      </c>
      <c r="L33" s="20"/>
      <c r="M33" s="20"/>
      <c r="N33" s="89" t="str">
        <f t="shared" si="1"/>
        <v/>
      </c>
      <c r="O33" s="89" t="str">
        <f t="shared" si="2"/>
        <v/>
      </c>
      <c r="P33" s="20"/>
      <c r="Q33" s="20"/>
      <c r="R33" s="89" t="str">
        <f t="shared" si="3"/>
        <v/>
      </c>
      <c r="S33" s="90" t="str">
        <f t="shared" si="4"/>
        <v/>
      </c>
    </row>
    <row r="34" spans="2:19" s="5" customFormat="1">
      <c r="B34" s="19"/>
      <c r="C34" s="20"/>
      <c r="D34" s="20"/>
      <c r="E34" s="20"/>
      <c r="F34" s="20"/>
      <c r="G34" s="20"/>
      <c r="H34" s="20"/>
      <c r="I34" s="20"/>
      <c r="J34" s="20"/>
      <c r="K34" s="89" t="str">
        <f t="shared" si="0"/>
        <v/>
      </c>
      <c r="L34" s="20"/>
      <c r="M34" s="20"/>
      <c r="N34" s="89" t="str">
        <f t="shared" si="1"/>
        <v/>
      </c>
      <c r="O34" s="89" t="str">
        <f t="shared" si="2"/>
        <v/>
      </c>
      <c r="P34" s="20"/>
      <c r="Q34" s="20"/>
      <c r="R34" s="89" t="str">
        <f t="shared" si="3"/>
        <v/>
      </c>
      <c r="S34" s="90" t="str">
        <f t="shared" si="4"/>
        <v/>
      </c>
    </row>
    <row r="35" spans="2:19" s="5" customFormat="1">
      <c r="B35" s="19"/>
      <c r="C35" s="20"/>
      <c r="D35" s="20"/>
      <c r="E35" s="20"/>
      <c r="F35" s="20"/>
      <c r="G35" s="20"/>
      <c r="H35" s="20"/>
      <c r="I35" s="20"/>
      <c r="J35" s="20"/>
      <c r="K35" s="89" t="str">
        <f t="shared" si="0"/>
        <v/>
      </c>
      <c r="L35" s="20"/>
      <c r="M35" s="20"/>
      <c r="N35" s="89" t="str">
        <f t="shared" si="1"/>
        <v/>
      </c>
      <c r="O35" s="89" t="str">
        <f t="shared" si="2"/>
        <v/>
      </c>
      <c r="P35" s="20"/>
      <c r="Q35" s="20"/>
      <c r="R35" s="89" t="str">
        <f t="shared" si="3"/>
        <v/>
      </c>
      <c r="S35" s="90" t="str">
        <f t="shared" si="4"/>
        <v/>
      </c>
    </row>
    <row r="36" spans="2:19" s="5" customFormat="1">
      <c r="B36" s="19"/>
      <c r="C36" s="20"/>
      <c r="D36" s="20"/>
      <c r="E36" s="20"/>
      <c r="F36" s="20"/>
      <c r="G36" s="20"/>
      <c r="H36" s="20"/>
      <c r="I36" s="20"/>
      <c r="J36" s="20"/>
      <c r="K36" s="89" t="str">
        <f t="shared" si="0"/>
        <v/>
      </c>
      <c r="L36" s="20"/>
      <c r="M36" s="20"/>
      <c r="N36" s="89" t="str">
        <f t="shared" si="1"/>
        <v/>
      </c>
      <c r="O36" s="89" t="str">
        <f t="shared" si="2"/>
        <v/>
      </c>
      <c r="P36" s="20"/>
      <c r="Q36" s="20"/>
      <c r="R36" s="89" t="str">
        <f t="shared" si="3"/>
        <v/>
      </c>
      <c r="S36" s="90" t="str">
        <f t="shared" si="4"/>
        <v/>
      </c>
    </row>
    <row r="37" spans="2:19" s="5" customFormat="1">
      <c r="B37" s="19"/>
      <c r="C37" s="20"/>
      <c r="D37" s="20"/>
      <c r="E37" s="20"/>
      <c r="F37" s="20"/>
      <c r="G37" s="20"/>
      <c r="H37" s="20"/>
      <c r="I37" s="20"/>
      <c r="J37" s="20"/>
      <c r="K37" s="89" t="str">
        <f t="shared" si="0"/>
        <v/>
      </c>
      <c r="L37" s="20"/>
      <c r="M37" s="20"/>
      <c r="N37" s="89" t="str">
        <f t="shared" si="1"/>
        <v/>
      </c>
      <c r="O37" s="89" t="str">
        <f t="shared" si="2"/>
        <v/>
      </c>
      <c r="P37" s="20"/>
      <c r="Q37" s="20"/>
      <c r="R37" s="89" t="str">
        <f t="shared" si="3"/>
        <v/>
      </c>
      <c r="S37" s="90" t="str">
        <f t="shared" si="4"/>
        <v/>
      </c>
    </row>
    <row r="38" spans="2:19" s="5" customFormat="1">
      <c r="B38" s="19"/>
      <c r="C38" s="20"/>
      <c r="D38" s="20"/>
      <c r="E38" s="20"/>
      <c r="F38" s="20"/>
      <c r="G38" s="20"/>
      <c r="H38" s="20"/>
      <c r="I38" s="20"/>
      <c r="J38" s="20"/>
      <c r="K38" s="89" t="str">
        <f t="shared" si="0"/>
        <v/>
      </c>
      <c r="L38" s="20"/>
      <c r="M38" s="20"/>
      <c r="N38" s="89" t="str">
        <f t="shared" si="1"/>
        <v/>
      </c>
      <c r="O38" s="89" t="str">
        <f t="shared" si="2"/>
        <v/>
      </c>
      <c r="P38" s="20"/>
      <c r="Q38" s="20"/>
      <c r="R38" s="89" t="str">
        <f t="shared" si="3"/>
        <v/>
      </c>
      <c r="S38" s="90" t="str">
        <f t="shared" si="4"/>
        <v/>
      </c>
    </row>
    <row r="39" spans="2:19" s="5" customFormat="1">
      <c r="B39" s="19"/>
      <c r="C39" s="20"/>
      <c r="D39" s="20"/>
      <c r="E39" s="20"/>
      <c r="F39" s="20"/>
      <c r="G39" s="20"/>
      <c r="H39" s="20"/>
      <c r="I39" s="20"/>
      <c r="J39" s="20"/>
      <c r="K39" s="89" t="str">
        <f t="shared" si="0"/>
        <v/>
      </c>
      <c r="L39" s="20"/>
      <c r="M39" s="20"/>
      <c r="N39" s="89" t="str">
        <f t="shared" si="1"/>
        <v/>
      </c>
      <c r="O39" s="89" t="str">
        <f t="shared" si="2"/>
        <v/>
      </c>
      <c r="P39" s="20"/>
      <c r="Q39" s="20"/>
      <c r="R39" s="89" t="str">
        <f t="shared" si="3"/>
        <v/>
      </c>
      <c r="S39" s="90" t="str">
        <f t="shared" si="4"/>
        <v/>
      </c>
    </row>
    <row r="40" spans="2:19" s="5" customFormat="1" ht="16" thickBot="1">
      <c r="B40" s="82"/>
      <c r="C40" s="83"/>
      <c r="D40" s="83"/>
      <c r="E40" s="83"/>
      <c r="F40" s="83"/>
      <c r="G40" s="83"/>
      <c r="H40" s="83"/>
      <c r="I40" s="83"/>
      <c r="J40" s="83"/>
      <c r="K40" s="91" t="str">
        <f t="shared" si="0"/>
        <v/>
      </c>
      <c r="L40" s="83"/>
      <c r="M40" s="83"/>
      <c r="N40" s="91" t="str">
        <f t="shared" si="1"/>
        <v/>
      </c>
      <c r="O40" s="91" t="str">
        <f t="shared" si="2"/>
        <v/>
      </c>
      <c r="P40" s="83"/>
      <c r="Q40" s="83"/>
      <c r="R40" s="92" t="str">
        <f t="shared" si="3"/>
        <v/>
      </c>
      <c r="S40" s="93" t="str">
        <f t="shared" si="4"/>
        <v/>
      </c>
    </row>
    <row r="41" spans="2:19" s="28" customFormat="1" ht="16" thickBot="1">
      <c r="B41" s="126" t="s">
        <v>9</v>
      </c>
      <c r="C41" s="127"/>
      <c r="D41" s="84"/>
      <c r="E41" s="84"/>
      <c r="F41" s="84"/>
      <c r="G41" s="84"/>
      <c r="H41" s="84"/>
      <c r="I41" s="85">
        <f>SUM(I8:I40)</f>
        <v>3338</v>
      </c>
      <c r="J41" s="85">
        <f>SUM(J8:J40)</f>
        <v>7900</v>
      </c>
      <c r="K41" s="86">
        <f>IFERROR(I41/J41,"")</f>
        <v>0.42253164556962025</v>
      </c>
      <c r="L41" s="85">
        <f>SUM(L8:L40)</f>
        <v>3600</v>
      </c>
      <c r="M41" s="85">
        <f>SUM(M8:M40)</f>
        <v>7900</v>
      </c>
      <c r="N41" s="86">
        <f>L41/M41</f>
        <v>0.45569620253164556</v>
      </c>
      <c r="O41" s="87">
        <f>N41-K41</f>
        <v>3.3164556962025304E-2</v>
      </c>
      <c r="P41" s="85">
        <f>SUM(P8:P40)</f>
        <v>3587</v>
      </c>
      <c r="Q41" s="85">
        <f>SUM(Q8:Q40)</f>
        <v>8050</v>
      </c>
      <c r="R41" s="86">
        <f>IFERROR(P41/Q41,"")</f>
        <v>0.44559006211180124</v>
      </c>
      <c r="S41" s="88">
        <f t="shared" ref="S41" si="8">R41-N41</f>
        <v>-1.0106140419844312E-2</v>
      </c>
    </row>
    <row r="42" spans="2:19" s="28" customFormat="1">
      <c r="B42" s="107" t="s">
        <v>11</v>
      </c>
      <c r="C42" s="108"/>
      <c r="D42" s="29"/>
      <c r="E42" s="29"/>
      <c r="F42" s="29"/>
      <c r="G42" s="29"/>
      <c r="H42" s="29"/>
      <c r="I42" s="61">
        <f>SUMIF($F$8:$F$40,"PCP",$I$8:$I$40)</f>
        <v>888</v>
      </c>
      <c r="J42" s="61">
        <f>SUMIF($F$8:$F$40,"PCP",$J$8:$J$40)</f>
        <v>1700</v>
      </c>
      <c r="K42" s="30">
        <f t="shared" ref="K42:K50" si="9">IFERROR(I42/J42,"")</f>
        <v>0.52235294117647058</v>
      </c>
      <c r="L42" s="61">
        <f>SUMIF($F$8:$F$40,"PCP",$L$8:$L$40)</f>
        <v>923</v>
      </c>
      <c r="M42" s="61">
        <f>SUMIF($F$8:$F$40,"PCP",$M$8:$M$40)</f>
        <v>1700</v>
      </c>
      <c r="N42" s="30">
        <f>IFERROR(L42/M42,"")</f>
        <v>0.54294117647058826</v>
      </c>
      <c r="O42" s="30">
        <f>IFERROR(N42-K42,"")</f>
        <v>2.0588235294117685E-2</v>
      </c>
      <c r="P42" s="61">
        <f>SUMIF($F$8:$F$40,"PCP",$P$8:$P$40)</f>
        <v>937</v>
      </c>
      <c r="Q42" s="61">
        <f>SUMIF($F$8:$F$40,"PCP",$Q$8:$Q$40)</f>
        <v>1850</v>
      </c>
      <c r="R42" s="30">
        <f>IFERROR(P42/Q42,"")</f>
        <v>0.50648648648648653</v>
      </c>
      <c r="S42" s="31">
        <f>IFERROR(R42-N42,"")</f>
        <v>-3.6454689984101729E-2</v>
      </c>
    </row>
    <row r="43" spans="2:19" s="35" customFormat="1">
      <c r="B43" s="109" t="s">
        <v>12</v>
      </c>
      <c r="C43" s="110"/>
      <c r="D43" s="32"/>
      <c r="E43" s="32"/>
      <c r="F43" s="32"/>
      <c r="G43" s="32"/>
      <c r="H43" s="32"/>
      <c r="I43" s="38">
        <f>SUMIF($F$8:$F$40,"PCP-TI",$I$8:$I$40)</f>
        <v>250</v>
      </c>
      <c r="J43" s="38">
        <f>SUMIF($F$8:$F$40,"PCP-TI",$J$8:$J$40)</f>
        <v>800</v>
      </c>
      <c r="K43" s="33">
        <f t="shared" si="9"/>
        <v>0.3125</v>
      </c>
      <c r="L43" s="38">
        <f>SUMIF($F$8:$F$40,"PCP-TI",$L$8:$L$40)</f>
        <v>250</v>
      </c>
      <c r="M43" s="38">
        <f>SUMIF($F$8:$F$40,"PCP-TI",$M$8:$M$40)</f>
        <v>800</v>
      </c>
      <c r="N43" s="33">
        <f t="shared" ref="N43:N50" si="10">IFERROR(L43/M43,"")</f>
        <v>0.3125</v>
      </c>
      <c r="O43" s="33">
        <f t="shared" ref="O43:O50" si="11">IFERROR(N43-K43,"")</f>
        <v>0</v>
      </c>
      <c r="P43" s="38">
        <f>SUMIF($F$8:$F$40,"PCP-TI",$P$8:$P$40)</f>
        <v>325</v>
      </c>
      <c r="Q43" s="38">
        <f>SUMIF($F$8:$F$40,"PCP-TI",$Q$8:$Q$40)</f>
        <v>800</v>
      </c>
      <c r="R43" s="33">
        <f t="shared" ref="R43:R50" si="12">IFERROR(P43/Q43,"")</f>
        <v>0.40625</v>
      </c>
      <c r="S43" s="34">
        <f t="shared" ref="S43:S50" si="13">IFERROR(R43-N43,"")</f>
        <v>9.375E-2</v>
      </c>
    </row>
    <row r="44" spans="2:19" s="28" customFormat="1">
      <c r="B44" s="109" t="s">
        <v>21</v>
      </c>
      <c r="C44" s="110"/>
      <c r="D44" s="36"/>
      <c r="E44" s="36"/>
      <c r="F44" s="36"/>
      <c r="G44" s="36"/>
      <c r="H44" s="36"/>
      <c r="I44" s="38">
        <f>SUMIF($F$8:$F$40,"NPS",$I$8:$I$40)</f>
        <v>0</v>
      </c>
      <c r="J44" s="38">
        <f>SUMIF($F$8:$F$40,"NPS",$J$8:$J$40)</f>
        <v>0</v>
      </c>
      <c r="K44" s="33" t="str">
        <f t="shared" si="9"/>
        <v/>
      </c>
      <c r="L44" s="38">
        <f>SUMIF($F$8:$F$40,"NPS",$L$8:$L$40)</f>
        <v>0</v>
      </c>
      <c r="M44" s="38">
        <f>SUMIF($F$8:$F$40,"NPS",$M$8:$M$40)</f>
        <v>0</v>
      </c>
      <c r="N44" s="33" t="str">
        <f t="shared" si="10"/>
        <v/>
      </c>
      <c r="O44" s="33" t="str">
        <f t="shared" si="11"/>
        <v/>
      </c>
      <c r="P44" s="38">
        <f>SUMIF($F$8:$F$40,"NPS",$P$8:$P$40)</f>
        <v>0</v>
      </c>
      <c r="Q44" s="38">
        <f>SUMIF($F$8:$F$40,"NPS",$Q$8:$Q$40)</f>
        <v>0</v>
      </c>
      <c r="R44" s="33" t="str">
        <f t="shared" si="12"/>
        <v/>
      </c>
      <c r="S44" s="37" t="str">
        <f t="shared" si="13"/>
        <v/>
      </c>
    </row>
    <row r="45" spans="2:19" s="28" customFormat="1">
      <c r="B45" s="109" t="s">
        <v>13</v>
      </c>
      <c r="C45" s="110"/>
      <c r="D45" s="36"/>
      <c r="E45" s="36"/>
      <c r="F45" s="36"/>
      <c r="G45" s="36"/>
      <c r="H45" s="36"/>
      <c r="I45" s="38">
        <f>SUMIF($F$8:$F$40,"Dental",$I$8:$I$40)</f>
        <v>0</v>
      </c>
      <c r="J45" s="38">
        <f>SUMIF($F$8:$F$40,"Dental",$J$8:$J$40)</f>
        <v>0</v>
      </c>
      <c r="K45" s="33" t="str">
        <f t="shared" si="9"/>
        <v/>
      </c>
      <c r="L45" s="38">
        <f>SUMIF($F$8:$F$40,"Dental",$L$8:$L$40)</f>
        <v>0</v>
      </c>
      <c r="M45" s="38">
        <f>SUMIF($F$8:$F$40,"Dental",$M$8:$M$40)</f>
        <v>0</v>
      </c>
      <c r="N45" s="33" t="str">
        <f t="shared" si="10"/>
        <v/>
      </c>
      <c r="O45" s="33" t="str">
        <f t="shared" si="11"/>
        <v/>
      </c>
      <c r="P45" s="38">
        <f>SUMIF($F$8:$F$40,"Dental",$P$8:$P$40)</f>
        <v>0</v>
      </c>
      <c r="Q45" s="38">
        <f>SUMIF($F$8:$F$40,"Dental",$Q$8:$Q$40)</f>
        <v>0</v>
      </c>
      <c r="R45" s="33" t="str">
        <f t="shared" si="12"/>
        <v/>
      </c>
      <c r="S45" s="37" t="str">
        <f t="shared" si="13"/>
        <v/>
      </c>
    </row>
    <row r="46" spans="2:19" s="28" customFormat="1">
      <c r="B46" s="109" t="s">
        <v>14</v>
      </c>
      <c r="C46" s="110"/>
      <c r="D46" s="36"/>
      <c r="E46" s="36"/>
      <c r="F46" s="36"/>
      <c r="G46" s="36"/>
      <c r="H46" s="36"/>
      <c r="I46" s="38">
        <f>SUMIF($F$8:$F$40,"Specialist",$I$8:$I$40)</f>
        <v>0</v>
      </c>
      <c r="J46" s="38">
        <f>SUMIF($F$8:$F$40,"Specialist",$J$8:$J$40)</f>
        <v>0</v>
      </c>
      <c r="K46" s="33" t="str">
        <f t="shared" si="9"/>
        <v/>
      </c>
      <c r="L46" s="38">
        <f>SUMIF($F$8:$F$40,"Specialist",$L$8:$L$40)</f>
        <v>0</v>
      </c>
      <c r="M46" s="39">
        <f>SUMIF($F$8:$F$40,"Specialist",$M$8:$M$40)</f>
        <v>0</v>
      </c>
      <c r="N46" s="33" t="str">
        <f t="shared" si="10"/>
        <v/>
      </c>
      <c r="O46" s="33" t="str">
        <f t="shared" si="11"/>
        <v/>
      </c>
      <c r="P46" s="39">
        <f>SUMIF($F$8:$F$40,"Specialist",$P$8:$P$40)</f>
        <v>0</v>
      </c>
      <c r="Q46" s="39">
        <f>SUMIF($F$8:$F$40,"Specialist",$Q$8:$Q$40)</f>
        <v>0</v>
      </c>
      <c r="R46" s="33" t="str">
        <f t="shared" si="12"/>
        <v/>
      </c>
      <c r="S46" s="37" t="str">
        <f t="shared" si="13"/>
        <v/>
      </c>
    </row>
    <row r="47" spans="2:19" s="28" customFormat="1">
      <c r="B47" s="40" t="s">
        <v>22</v>
      </c>
      <c r="C47" s="41"/>
      <c r="D47" s="42"/>
      <c r="E47" s="42"/>
      <c r="F47" s="42"/>
      <c r="G47" s="42"/>
      <c r="H47" s="42"/>
      <c r="I47" s="39">
        <f>SUMIF($F$8:$F$40,"BH",$I$8:$I$40)</f>
        <v>0</v>
      </c>
      <c r="J47" s="39">
        <f>SUMIF($F$8:$F$40,"BH",$J$8:$J$40)</f>
        <v>0</v>
      </c>
      <c r="K47" s="33" t="str">
        <f t="shared" si="9"/>
        <v/>
      </c>
      <c r="L47" s="39">
        <f>SUMIF($F$8:$F$40,"BH",$L$8:$L$40)</f>
        <v>0</v>
      </c>
      <c r="M47" s="39">
        <f>SUMIF($F$8:$F$40,"BH",$M$8:$M$40)</f>
        <v>0</v>
      </c>
      <c r="N47" s="33" t="str">
        <f t="shared" si="10"/>
        <v/>
      </c>
      <c r="O47" s="33" t="str">
        <f>IFERROR(N47-K47,"")</f>
        <v/>
      </c>
      <c r="P47" s="39">
        <f>SUMIF($F$8:$F$40,"BH",$P$8:$P$40)</f>
        <v>0</v>
      </c>
      <c r="Q47" s="39">
        <f>SUMIF($F$8:$F$40,"BH",$Q$8:$Q$40)</f>
        <v>0</v>
      </c>
      <c r="R47" s="33" t="str">
        <f t="shared" si="12"/>
        <v/>
      </c>
      <c r="S47" s="37" t="str">
        <f t="shared" si="13"/>
        <v/>
      </c>
    </row>
    <row r="48" spans="2:19" s="28" customFormat="1">
      <c r="B48" s="40" t="s">
        <v>23</v>
      </c>
      <c r="C48" s="41"/>
      <c r="D48" s="42"/>
      <c r="E48" s="42"/>
      <c r="F48" s="42"/>
      <c r="G48" s="42"/>
      <c r="H48" s="42"/>
      <c r="I48" s="39">
        <f>SUMIF($F$8:$F$40,"NF",$I$8:$I$40)</f>
        <v>0</v>
      </c>
      <c r="J48" s="39">
        <f>SUMIF($F$8:$F$40,"NF",$J$8:$J$40)</f>
        <v>0</v>
      </c>
      <c r="K48" s="33" t="str">
        <f t="shared" si="9"/>
        <v/>
      </c>
      <c r="L48" s="39">
        <f>SUMIF($F$8:$F$40,"NF",$L$8:$L$40)</f>
        <v>0</v>
      </c>
      <c r="M48" s="39">
        <f>SUMIF($F$8:$F$40,"NF",$M$8:$M$40)</f>
        <v>0</v>
      </c>
      <c r="N48" s="33" t="str">
        <f t="shared" si="10"/>
        <v/>
      </c>
      <c r="O48" s="33" t="str">
        <f t="shared" si="11"/>
        <v/>
      </c>
      <c r="P48" s="39">
        <f>SUMIF($F$8:$F$40,"NF",$P$8:$P$40)</f>
        <v>0</v>
      </c>
      <c r="Q48" s="39">
        <f>SUMIF($F$8:$F$40,"NF",$Q$8:$Q$40)</f>
        <v>0</v>
      </c>
      <c r="R48" s="33" t="str">
        <f t="shared" si="12"/>
        <v/>
      </c>
      <c r="S48" s="37" t="str">
        <f t="shared" si="13"/>
        <v/>
      </c>
    </row>
    <row r="49" spans="2:21" s="28" customFormat="1">
      <c r="B49" s="40" t="s">
        <v>24</v>
      </c>
      <c r="C49" s="41"/>
      <c r="D49" s="42"/>
      <c r="E49" s="42"/>
      <c r="F49" s="42"/>
      <c r="G49" s="42"/>
      <c r="H49" s="42"/>
      <c r="I49" s="39">
        <f>SUMIF($F$8:$F$40,"HCBS",$I$8:$I$40)</f>
        <v>100</v>
      </c>
      <c r="J49" s="39">
        <f>SUMIF($F$8:$F$40,"HCBS",$J$8:$J$40)</f>
        <v>200</v>
      </c>
      <c r="K49" s="33">
        <f t="shared" si="9"/>
        <v>0.5</v>
      </c>
      <c r="L49" s="39">
        <f>SUMIF($F$8:$F$40,"HCBS",$L$8:$L$40)</f>
        <v>100</v>
      </c>
      <c r="M49" s="39">
        <f>SUMIF($F$8:$F$40,"HCBS",$M$8:$M$40)</f>
        <v>200</v>
      </c>
      <c r="N49" s="33">
        <f t="shared" si="10"/>
        <v>0.5</v>
      </c>
      <c r="O49" s="33">
        <f t="shared" si="11"/>
        <v>0</v>
      </c>
      <c r="P49" s="39">
        <f>SUMIF($F$8:$F$40,"HCBS",$P$8:$P$40)</f>
        <v>100</v>
      </c>
      <c r="Q49" s="39">
        <f>SUMIF($F$8:$F$40,"HCBS",$Q$8:$Q$40)</f>
        <v>200</v>
      </c>
      <c r="R49" s="33">
        <f t="shared" si="12"/>
        <v>0.5</v>
      </c>
      <c r="S49" s="37">
        <f t="shared" si="13"/>
        <v>0</v>
      </c>
    </row>
    <row r="50" spans="2:21" s="28" customFormat="1" ht="19.149999999999999" customHeight="1">
      <c r="B50" s="109" t="s">
        <v>15</v>
      </c>
      <c r="C50" s="110"/>
      <c r="D50" s="36"/>
      <c r="E50" s="36"/>
      <c r="F50" s="36"/>
      <c r="G50" s="36"/>
      <c r="H50" s="36"/>
      <c r="I50" s="38">
        <f>SUMIF($F$8:$F$40,"Other",$I$8:$I$40)</f>
        <v>0</v>
      </c>
      <c r="J50" s="39">
        <f>SUMIF($F$8:$F$40,"Other",$J$8:$J$40)</f>
        <v>0</v>
      </c>
      <c r="K50" s="33" t="str">
        <f t="shared" si="9"/>
        <v/>
      </c>
      <c r="L50" s="39">
        <f>SUMIF($F$8:$F$40,"Other",$L$8:$L$40)</f>
        <v>0</v>
      </c>
      <c r="M50" s="38">
        <f>SUMIF($F$8:$F$40,"Other",$M$8:$M$40)</f>
        <v>0</v>
      </c>
      <c r="N50" s="33" t="str">
        <f t="shared" si="10"/>
        <v/>
      </c>
      <c r="O50" s="33" t="str">
        <f t="shared" si="11"/>
        <v/>
      </c>
      <c r="P50" s="38">
        <f>SUMIF($F$8:$F$40,"Other",$P$8:$P$40)</f>
        <v>0</v>
      </c>
      <c r="Q50" s="38">
        <f>SUMIF($F$8:$F$40,"Other",$Q$8:$Q$40)</f>
        <v>0</v>
      </c>
      <c r="R50" s="33" t="str">
        <f t="shared" si="12"/>
        <v/>
      </c>
      <c r="S50" s="37" t="str">
        <f t="shared" si="13"/>
        <v/>
      </c>
    </row>
    <row r="51" spans="2:21" ht="59.25" customHeight="1">
      <c r="B51" s="132" t="s">
        <v>36</v>
      </c>
      <c r="C51" s="132"/>
      <c r="D51" s="132"/>
      <c r="E51" s="132"/>
      <c r="F51" s="132"/>
      <c r="G51" s="132"/>
      <c r="H51" s="132"/>
      <c r="I51" s="132"/>
      <c r="J51" s="132"/>
      <c r="K51" s="132"/>
      <c r="L51" s="132"/>
      <c r="M51" s="132"/>
      <c r="N51" s="132"/>
      <c r="O51" s="132"/>
      <c r="P51" s="132"/>
      <c r="Q51" s="132"/>
      <c r="R51" s="132"/>
      <c r="S51" s="132"/>
      <c r="T51" s="132"/>
    </row>
    <row r="52" spans="2:21">
      <c r="B52" s="49"/>
      <c r="C52" s="49"/>
      <c r="D52" s="3"/>
      <c r="E52" s="3"/>
      <c r="F52" s="3"/>
      <c r="G52" s="3"/>
      <c r="H52" s="3"/>
      <c r="I52" s="3"/>
      <c r="J52" s="3"/>
      <c r="K52" s="3"/>
      <c r="L52" s="50"/>
      <c r="M52" s="3"/>
      <c r="N52" s="3"/>
      <c r="O52" s="50"/>
      <c r="P52" s="50"/>
      <c r="Q52" s="3"/>
      <c r="R52" s="3"/>
      <c r="S52" s="50"/>
      <c r="T52" s="98"/>
    </row>
    <row r="53" spans="2:21">
      <c r="B53" s="49"/>
      <c r="C53" s="49"/>
      <c r="D53" s="3"/>
      <c r="E53" s="3"/>
      <c r="F53" s="3"/>
      <c r="G53" s="3"/>
      <c r="J53" s="3"/>
      <c r="K53" s="3"/>
      <c r="L53" s="50"/>
      <c r="M53" s="3"/>
      <c r="N53" s="3"/>
      <c r="O53" s="50"/>
      <c r="P53" s="50"/>
      <c r="Q53" s="3"/>
      <c r="R53" s="3"/>
      <c r="S53" s="50"/>
      <c r="T53" s="98"/>
    </row>
    <row r="54" spans="2:21">
      <c r="B54" s="3"/>
      <c r="C54" s="3"/>
      <c r="N54" s="50"/>
      <c r="O54" s="3"/>
      <c r="P54" s="50"/>
      <c r="Q54" s="3"/>
      <c r="R54" s="3"/>
      <c r="S54" s="50"/>
      <c r="T54" s="98"/>
    </row>
    <row r="55" spans="2:21">
      <c r="B55" s="3"/>
      <c r="C55" s="49"/>
      <c r="D55" s="133" t="s">
        <v>34</v>
      </c>
      <c r="E55" s="133"/>
      <c r="F55" s="133"/>
      <c r="G55" s="133"/>
      <c r="H55" s="133"/>
      <c r="K55" s="133" t="s">
        <v>35</v>
      </c>
      <c r="L55" s="133"/>
      <c r="O55" s="3"/>
      <c r="T55" s="2"/>
    </row>
    <row r="56" spans="2:21">
      <c r="B56" s="59" t="s">
        <v>19</v>
      </c>
      <c r="J56" s="3"/>
    </row>
    <row r="57" spans="2:21" ht="15.65" customHeight="1">
      <c r="B57" s="119" t="s">
        <v>20</v>
      </c>
      <c r="C57" s="119"/>
      <c r="D57" s="119"/>
      <c r="E57" s="119"/>
      <c r="F57" s="119"/>
      <c r="G57" s="119"/>
      <c r="H57" s="119"/>
      <c r="I57" s="119"/>
      <c r="J57" s="119"/>
      <c r="K57" s="119"/>
      <c r="L57" s="119"/>
      <c r="M57" s="119"/>
      <c r="N57" s="119"/>
      <c r="O57" s="119"/>
      <c r="P57" s="119"/>
      <c r="Q57" s="119"/>
      <c r="R57" s="119"/>
    </row>
    <row r="58" spans="2:21">
      <c r="B58" s="99" t="s">
        <v>37</v>
      </c>
      <c r="C58" s="57"/>
      <c r="D58" s="57"/>
      <c r="E58" s="57"/>
      <c r="F58" s="57"/>
      <c r="G58" s="57"/>
      <c r="H58" s="57"/>
      <c r="I58" s="57"/>
      <c r="J58" s="58"/>
    </row>
    <row r="59" spans="2:21">
      <c r="B59" s="99" t="s">
        <v>38</v>
      </c>
      <c r="C59" s="57"/>
      <c r="D59" s="57"/>
      <c r="E59" s="57"/>
      <c r="F59" s="57"/>
      <c r="G59" s="57"/>
      <c r="H59" s="57"/>
      <c r="I59" s="57"/>
      <c r="J59" s="58"/>
    </row>
    <row r="60" spans="2:21">
      <c r="B60" s="99" t="s">
        <v>71</v>
      </c>
      <c r="C60" s="57"/>
      <c r="D60" s="57"/>
      <c r="E60" s="57"/>
      <c r="F60" s="57"/>
      <c r="G60" s="57"/>
      <c r="H60" s="57"/>
      <c r="I60" s="57"/>
      <c r="J60" s="58"/>
    </row>
    <row r="61" spans="2:21" ht="54" customHeight="1">
      <c r="B61" s="119" t="s">
        <v>79</v>
      </c>
      <c r="C61" s="119"/>
      <c r="D61" s="119"/>
      <c r="E61" s="119"/>
      <c r="F61" s="119"/>
      <c r="G61" s="119"/>
      <c r="H61" s="119"/>
      <c r="I61" s="119"/>
      <c r="J61" s="119"/>
      <c r="K61" s="119"/>
      <c r="L61" s="119"/>
      <c r="M61" s="119"/>
      <c r="N61" s="119"/>
      <c r="O61" s="119"/>
      <c r="P61" s="119"/>
      <c r="Q61" s="119"/>
      <c r="R61" s="119"/>
      <c r="S61" s="119"/>
      <c r="T61" s="119"/>
      <c r="U61" s="119"/>
    </row>
    <row r="62" spans="2:21" ht="39" customHeight="1">
      <c r="B62" s="119" t="s">
        <v>59</v>
      </c>
      <c r="C62" s="119"/>
      <c r="D62" s="119"/>
      <c r="E62" s="119"/>
      <c r="F62" s="119"/>
      <c r="G62" s="119"/>
      <c r="H62" s="119"/>
      <c r="I62" s="119"/>
      <c r="J62" s="119"/>
      <c r="K62" s="119"/>
      <c r="L62" s="119"/>
      <c r="M62" s="119"/>
      <c r="N62" s="119"/>
      <c r="O62" s="119"/>
      <c r="P62" s="119"/>
      <c r="Q62" s="119"/>
      <c r="R62" s="119"/>
      <c r="S62" s="119"/>
      <c r="T62" s="119"/>
    </row>
    <row r="63" spans="2:21">
      <c r="B63" s="59" t="s">
        <v>31</v>
      </c>
      <c r="C63" s="128" t="s">
        <v>32</v>
      </c>
      <c r="D63" s="128"/>
      <c r="E63" s="128"/>
      <c r="F63" s="59" t="s">
        <v>33</v>
      </c>
      <c r="G63" s="3"/>
      <c r="H63" s="3"/>
      <c r="I63" s="3"/>
      <c r="J63" s="3"/>
      <c r="K63" s="3"/>
      <c r="L63" s="3"/>
      <c r="M63" s="3"/>
      <c r="N63" s="3"/>
      <c r="O63" s="3"/>
      <c r="P63" s="3"/>
      <c r="Q63" s="3"/>
      <c r="R63" s="3"/>
    </row>
    <row r="64" spans="2:21">
      <c r="B64" s="100" t="s">
        <v>42</v>
      </c>
      <c r="C64" s="129" t="s">
        <v>43</v>
      </c>
      <c r="D64" s="129"/>
      <c r="E64" s="129"/>
      <c r="F64" s="100" t="s">
        <v>44</v>
      </c>
      <c r="G64" s="3"/>
      <c r="H64" s="3"/>
      <c r="I64" s="3"/>
      <c r="J64" s="3"/>
      <c r="K64" s="3"/>
      <c r="L64" s="3"/>
      <c r="M64" s="3"/>
      <c r="N64" s="3"/>
      <c r="O64" s="3"/>
      <c r="P64" s="3"/>
      <c r="Q64" s="3"/>
      <c r="R64" s="3"/>
    </row>
    <row r="65" spans="2:21" ht="30.65" customHeight="1">
      <c r="B65" s="97" t="s">
        <v>42</v>
      </c>
      <c r="C65" s="130" t="s">
        <v>47</v>
      </c>
      <c r="D65" s="130"/>
      <c r="E65" s="130"/>
      <c r="F65" s="97" t="s">
        <v>26</v>
      </c>
      <c r="G65" s="3"/>
      <c r="H65" s="3"/>
      <c r="I65" s="3"/>
      <c r="J65" s="3"/>
      <c r="K65" s="3"/>
      <c r="L65" s="3"/>
      <c r="M65" s="3"/>
      <c r="N65" s="3"/>
      <c r="O65" s="3"/>
      <c r="P65" s="3"/>
      <c r="Q65" s="3"/>
      <c r="R65" s="3"/>
    </row>
    <row r="66" spans="2:21">
      <c r="B66" s="97" t="s">
        <v>42</v>
      </c>
      <c r="C66" s="131" t="s">
        <v>54</v>
      </c>
      <c r="D66" s="131"/>
      <c r="E66" s="131"/>
      <c r="F66" s="97" t="s">
        <v>27</v>
      </c>
      <c r="G66" s="3"/>
      <c r="H66" s="3"/>
      <c r="I66" s="3"/>
      <c r="J66" s="3"/>
      <c r="K66" s="3"/>
      <c r="L66" s="3"/>
      <c r="M66" s="3"/>
      <c r="N66" s="3"/>
      <c r="O66" s="3"/>
      <c r="P66" s="3"/>
      <c r="Q66" s="3"/>
      <c r="R66" s="3"/>
    </row>
    <row r="67" spans="2:21">
      <c r="B67" s="97" t="s">
        <v>42</v>
      </c>
      <c r="C67" s="131" t="s">
        <v>51</v>
      </c>
      <c r="D67" s="131"/>
      <c r="E67" s="131"/>
      <c r="F67" s="97" t="s">
        <v>28</v>
      </c>
      <c r="G67" s="3"/>
      <c r="H67" s="3"/>
      <c r="I67" s="3"/>
      <c r="J67" s="3"/>
      <c r="K67" s="3"/>
      <c r="L67" s="3"/>
      <c r="M67" s="3"/>
      <c r="N67" s="3"/>
      <c r="O67" s="3"/>
      <c r="P67" s="3"/>
      <c r="Q67" s="3"/>
      <c r="R67" s="3"/>
    </row>
    <row r="68" spans="2:21">
      <c r="B68" s="97" t="s">
        <v>42</v>
      </c>
      <c r="C68" s="131" t="s">
        <v>52</v>
      </c>
      <c r="D68" s="131"/>
      <c r="E68" s="131"/>
      <c r="F68" s="97" t="s">
        <v>30</v>
      </c>
      <c r="G68" s="3"/>
      <c r="H68" s="3"/>
      <c r="I68" s="3"/>
      <c r="J68" s="3"/>
      <c r="K68" s="3"/>
      <c r="L68" s="3"/>
      <c r="M68" s="3"/>
      <c r="N68" s="3"/>
      <c r="O68" s="3"/>
      <c r="P68" s="3"/>
      <c r="Q68" s="3"/>
      <c r="R68" s="3"/>
    </row>
    <row r="69" spans="2:21">
      <c r="B69" s="97" t="s">
        <v>42</v>
      </c>
      <c r="C69" s="131" t="s">
        <v>53</v>
      </c>
      <c r="D69" s="131"/>
      <c r="E69" s="131"/>
      <c r="F69" s="97" t="s">
        <v>29</v>
      </c>
      <c r="G69" s="3"/>
      <c r="H69" s="3"/>
      <c r="I69" s="3"/>
      <c r="J69" s="3"/>
      <c r="K69" s="3"/>
      <c r="L69" s="3"/>
      <c r="M69" s="3"/>
      <c r="N69" s="3"/>
      <c r="O69" s="3"/>
      <c r="P69" s="3"/>
      <c r="Q69" s="3"/>
      <c r="R69" s="3"/>
    </row>
    <row r="70" spans="2:21">
      <c r="B70" s="97"/>
      <c r="C70" s="131"/>
      <c r="D70" s="131"/>
      <c r="E70" s="131"/>
      <c r="F70" s="97"/>
      <c r="G70" s="3"/>
      <c r="H70" s="3"/>
      <c r="I70" s="3"/>
      <c r="J70" s="3"/>
      <c r="K70" s="3"/>
      <c r="L70" s="3"/>
      <c r="M70" s="3"/>
      <c r="N70" s="3"/>
      <c r="O70" s="3"/>
      <c r="P70" s="3"/>
      <c r="Q70" s="3"/>
      <c r="R70" s="3"/>
    </row>
    <row r="71" spans="2:21">
      <c r="B71" s="97"/>
      <c r="C71" s="131"/>
      <c r="D71" s="131"/>
      <c r="E71" s="131"/>
      <c r="F71" s="97"/>
      <c r="G71" s="3"/>
      <c r="H71" s="3"/>
      <c r="I71" s="3"/>
      <c r="J71" s="3"/>
      <c r="K71" s="3"/>
      <c r="L71" s="3"/>
      <c r="M71" s="3"/>
      <c r="N71" s="3"/>
      <c r="O71" s="3"/>
      <c r="P71" s="3"/>
      <c r="Q71" s="3"/>
      <c r="R71" s="3"/>
    </row>
    <row r="72" spans="2:21">
      <c r="B72" s="97"/>
      <c r="C72" s="131"/>
      <c r="D72" s="131"/>
      <c r="E72" s="131"/>
      <c r="F72" s="97"/>
      <c r="G72" s="3"/>
      <c r="H72" s="3"/>
      <c r="I72" s="3"/>
      <c r="J72" s="3"/>
      <c r="K72" s="3"/>
      <c r="L72" s="3"/>
      <c r="M72" s="3"/>
      <c r="N72" s="3"/>
      <c r="O72" s="3"/>
      <c r="P72" s="3"/>
      <c r="Q72" s="3"/>
      <c r="R72" s="3"/>
    </row>
    <row r="73" spans="2:21">
      <c r="B73" s="97"/>
      <c r="C73" s="97"/>
      <c r="D73" s="97"/>
      <c r="E73" s="97"/>
      <c r="F73" s="97"/>
      <c r="G73" s="3"/>
      <c r="H73" s="3"/>
      <c r="I73" s="3"/>
      <c r="J73" s="3"/>
      <c r="K73" s="3"/>
      <c r="L73" s="3"/>
      <c r="M73" s="3"/>
      <c r="N73" s="3"/>
      <c r="O73" s="3"/>
      <c r="P73" s="3"/>
      <c r="Q73" s="3"/>
      <c r="R73" s="3"/>
    </row>
    <row r="74" spans="2:21">
      <c r="B74" s="97"/>
      <c r="C74" s="131"/>
      <c r="D74" s="131"/>
      <c r="E74" s="131"/>
      <c r="F74" s="97"/>
      <c r="G74" s="3"/>
      <c r="H74" s="3"/>
      <c r="I74" s="3"/>
      <c r="J74" s="3"/>
      <c r="K74" s="3"/>
      <c r="L74" s="3"/>
      <c r="M74" s="3"/>
      <c r="N74" s="3"/>
      <c r="O74" s="3"/>
      <c r="P74" s="3"/>
      <c r="Q74" s="3"/>
      <c r="R74" s="3"/>
    </row>
    <row r="75" spans="2:21">
      <c r="B75" s="3" t="s">
        <v>60</v>
      </c>
      <c r="F75" s="3"/>
      <c r="G75" s="3"/>
      <c r="H75" s="3"/>
      <c r="I75" s="3"/>
      <c r="J75" s="3"/>
      <c r="K75" s="3"/>
      <c r="L75" s="3"/>
      <c r="M75" s="3"/>
      <c r="N75" s="3"/>
      <c r="O75" s="3"/>
      <c r="P75" s="3"/>
      <c r="Q75" s="3"/>
      <c r="R75" s="3"/>
      <c r="S75" s="3"/>
      <c r="T75" s="28"/>
      <c r="U75" s="28"/>
    </row>
    <row r="76" spans="2:21">
      <c r="B76" s="3" t="s">
        <v>73</v>
      </c>
      <c r="F76" s="3"/>
      <c r="G76" s="3"/>
      <c r="H76" s="3"/>
      <c r="I76" s="3"/>
      <c r="J76" s="3"/>
      <c r="K76" s="3"/>
      <c r="L76" s="3"/>
      <c r="M76" s="3"/>
      <c r="N76" s="3"/>
      <c r="O76" s="3"/>
      <c r="P76" s="3"/>
      <c r="Q76" s="3"/>
      <c r="R76" s="3"/>
      <c r="S76" s="3"/>
      <c r="T76" s="28"/>
      <c r="U76" s="28"/>
    </row>
    <row r="77" spans="2:21" ht="13" customHeight="1">
      <c r="B77" s="102" t="s">
        <v>78</v>
      </c>
      <c r="C77" s="102"/>
      <c r="D77" s="102"/>
      <c r="E77" s="102"/>
      <c r="F77" s="102"/>
      <c r="G77" s="102"/>
      <c r="H77" s="102"/>
      <c r="I77" s="102"/>
      <c r="J77" s="102"/>
      <c r="K77" s="102"/>
      <c r="L77" s="102"/>
      <c r="M77" s="102"/>
      <c r="N77" s="102"/>
      <c r="O77" s="102"/>
      <c r="P77" s="102"/>
      <c r="Q77" s="102"/>
      <c r="R77" s="102"/>
      <c r="T77" s="28"/>
      <c r="U77" s="28"/>
    </row>
    <row r="78" spans="2:21" ht="13" customHeight="1">
      <c r="B78" s="3" t="s">
        <v>77</v>
      </c>
      <c r="C78" s="49"/>
      <c r="D78" s="49"/>
      <c r="E78" s="49"/>
      <c r="F78" s="49"/>
      <c r="G78" s="49"/>
      <c r="H78" s="49"/>
      <c r="I78" s="49"/>
      <c r="J78" s="49"/>
      <c r="K78" s="49"/>
      <c r="L78" s="49"/>
      <c r="M78" s="49"/>
      <c r="N78" s="49"/>
      <c r="O78" s="49"/>
      <c r="P78" s="49"/>
      <c r="Q78" s="49"/>
      <c r="R78" s="49"/>
      <c r="T78" s="28"/>
      <c r="U78" s="28"/>
    </row>
    <row r="79" spans="2:21" ht="13" customHeight="1">
      <c r="B79" s="102" t="s">
        <v>76</v>
      </c>
      <c r="C79" s="102"/>
      <c r="D79" s="102"/>
      <c r="E79" s="102"/>
      <c r="F79" s="102"/>
      <c r="G79" s="102"/>
      <c r="H79" s="102"/>
      <c r="I79" s="102"/>
      <c r="J79" s="102"/>
      <c r="K79" s="102"/>
      <c r="L79" s="102"/>
      <c r="M79" s="102"/>
      <c r="N79" s="102"/>
      <c r="O79" s="102"/>
      <c r="P79" s="102"/>
      <c r="Q79" s="102"/>
      <c r="R79" s="102"/>
      <c r="T79" s="28"/>
      <c r="U79" s="28"/>
    </row>
    <row r="80" spans="2:21" ht="13" customHeight="1">
      <c r="B80" s="3" t="s">
        <v>75</v>
      </c>
      <c r="C80" s="3"/>
      <c r="D80" s="3"/>
      <c r="E80" s="3"/>
      <c r="F80" s="3"/>
      <c r="G80" s="3"/>
      <c r="H80" s="3"/>
      <c r="I80" s="3"/>
      <c r="J80" s="3"/>
      <c r="K80" s="3"/>
      <c r="L80" s="3"/>
      <c r="M80" s="3"/>
      <c r="N80" s="3"/>
      <c r="O80" s="3"/>
      <c r="P80" s="3"/>
      <c r="Q80" s="3"/>
      <c r="R80" s="3"/>
      <c r="T80" s="28"/>
      <c r="U80" s="28"/>
    </row>
    <row r="81" spans="2:21" ht="13" customHeight="1">
      <c r="B81" s="102" t="s">
        <v>74</v>
      </c>
      <c r="C81" s="102"/>
      <c r="D81" s="102"/>
      <c r="E81" s="102"/>
      <c r="F81" s="102"/>
      <c r="G81" s="102"/>
      <c r="H81" s="102"/>
      <c r="I81" s="102"/>
      <c r="J81" s="102"/>
      <c r="K81" s="102"/>
      <c r="L81" s="102"/>
      <c r="M81" s="102"/>
      <c r="N81" s="102"/>
      <c r="O81" s="102"/>
      <c r="P81" s="102"/>
      <c r="Q81" s="102"/>
      <c r="R81" s="102"/>
      <c r="T81" s="28"/>
      <c r="U81" s="28"/>
    </row>
    <row r="84" spans="2:21" s="1" customFormat="1" ht="15">
      <c r="B84" s="1" t="s">
        <v>80</v>
      </c>
      <c r="C84" s="59"/>
      <c r="D84" s="59"/>
      <c r="E84" s="59"/>
      <c r="F84" s="59"/>
      <c r="G84" s="59"/>
      <c r="H84" s="59"/>
      <c r="I84" s="59"/>
      <c r="J84" s="59"/>
      <c r="K84" s="59"/>
      <c r="L84" s="59"/>
      <c r="M84" s="59"/>
      <c r="N84" s="59"/>
      <c r="O84" s="59"/>
      <c r="P84" s="59"/>
      <c r="Q84" s="59"/>
      <c r="R84" s="59"/>
      <c r="S84" s="59"/>
      <c r="T84" s="60"/>
    </row>
  </sheetData>
  <mergeCells count="27">
    <mergeCell ref="B46:C46"/>
    <mergeCell ref="B50:C50"/>
    <mergeCell ref="B57:R57"/>
    <mergeCell ref="B61:U61"/>
    <mergeCell ref="C70:E70"/>
    <mergeCell ref="C71:E71"/>
    <mergeCell ref="C72:E72"/>
    <mergeCell ref="B51:T51"/>
    <mergeCell ref="D55:H55"/>
    <mergeCell ref="K55:L55"/>
    <mergeCell ref="B62:T62"/>
    <mergeCell ref="B79:R79"/>
    <mergeCell ref="B81:R81"/>
    <mergeCell ref="B41:C41"/>
    <mergeCell ref="B42:C42"/>
    <mergeCell ref="B43:C43"/>
    <mergeCell ref="B44:C44"/>
    <mergeCell ref="B45:C45"/>
    <mergeCell ref="B77:R77"/>
    <mergeCell ref="C63:E63"/>
    <mergeCell ref="C64:E64"/>
    <mergeCell ref="C65:E65"/>
    <mergeCell ref="C66:E66"/>
    <mergeCell ref="C74:E74"/>
    <mergeCell ref="C67:E67"/>
    <mergeCell ref="C68:E68"/>
    <mergeCell ref="C69:E69"/>
  </mergeCells>
  <printOptions horizontalCentered="1"/>
  <pageMargins left="0.2" right="0.2" top="0.99565972222222221" bottom="0.48533333299999998" header="0.3" footer="0.25"/>
  <pageSetup scale="37" fitToHeight="0" orientation="landscape" r:id="rId1"/>
  <headerFooter>
    <oddHeader xml:space="preserve">&amp;L               &amp;G&amp;C&amp;"Times New Roman,Bold"&amp;12ACOM Policy 307, Attachment C-
APM Strategies and Performance-Based Payments Incentive 
&amp;K000000Performance Measure and Medical Loss Ratio Report&amp;S&amp;KFF0000
</oddHeader>
    <oddFooter>&amp;L&amp;"Times New Roman,Bold"Effective Dates: 10/01/20, 10/01/21, 09/30/22
Approval Dates: 05/24/21, 10/15/21,  10/06/22&amp;C&amp;"Times New Roman,Bold"&amp;12 307, Attachment C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2" ma:contentTypeDescription="Create a new document." ma:contentTypeScope="" ma:versionID="7e02bdb9d9a5655b27844217f9312f79">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ce197d8ab5e39f7546786165900d5d8e"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98c3d9e-a56e-434b-bb6a-7c6f06128eeb">
      <UserInfo>
        <DisplayName/>
        <AccountId xsi:nil="true"/>
        <AccountType/>
      </UserInfo>
    </SharedWithUsers>
  </documentManagement>
</p:properties>
</file>

<file path=customXml/itemProps1.xml><?xml version="1.0" encoding="utf-8"?>
<ds:datastoreItem xmlns:ds="http://schemas.openxmlformats.org/officeDocument/2006/customXml" ds:itemID="{6110F51F-127E-4218-8BDD-18047AF91951}"/>
</file>

<file path=customXml/itemProps2.xml><?xml version="1.0" encoding="utf-8"?>
<ds:datastoreItem xmlns:ds="http://schemas.openxmlformats.org/officeDocument/2006/customXml" ds:itemID="{38146C01-DCC2-4120-BAA1-1F730F69A24B}">
  <ds:schemaRefs>
    <ds:schemaRef ds:uri="http://schemas.microsoft.com/sharepoint/v3/contenttype/forms"/>
  </ds:schemaRefs>
</ds:datastoreItem>
</file>

<file path=customXml/itemProps3.xml><?xml version="1.0" encoding="utf-8"?>
<ds:datastoreItem xmlns:ds="http://schemas.openxmlformats.org/officeDocument/2006/customXml" ds:itemID="{AAB8AAB4-5BC1-49FB-B299-FAB005F61323}">
  <ds:schemaRefs>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infopath/2007/PartnerControls"/>
    <ds:schemaRef ds:uri="fa328e85-1231-4692-ab8d-fba2a139eb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Attch C - ALL LOB Template</vt:lpstr>
      <vt:lpstr>Attch C - Example </vt:lpstr>
      <vt:lpstr>'Attch C - ALL LOB Template'!Print_Area</vt:lpstr>
      <vt:lpstr>'Attch C - Example '!Print_Area</vt:lpstr>
    </vt:vector>
  </TitlesOfParts>
  <Company>AHCCCS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mcvarite</dc:creator>
  <cp:lastModifiedBy>Voogd, Leanna</cp:lastModifiedBy>
  <cp:lastPrinted>2021-10-19T15:42:03Z</cp:lastPrinted>
  <dcterms:created xsi:type="dcterms:W3CDTF">2011-06-30T15:13:30Z</dcterms:created>
  <dcterms:modified xsi:type="dcterms:W3CDTF">2023-01-11T16:22:22Z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300400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SharedWithUsers">
    <vt:lpwstr/>
  </property>
  <property fmtid="{D5CDD505-2E9C-101B-9397-08002B2CF9AE}" pid="11" name="_SourceUrl">
    <vt:lpwstr/>
  </property>
  <property fmtid="{D5CDD505-2E9C-101B-9397-08002B2CF9AE}" pid="12" name="_SharedFileIndex">
    <vt:lpwstr/>
  </property>
</Properties>
</file>